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05" windowWidth="17235" windowHeight="5805" tabRatio="715"/>
  </bookViews>
  <sheets>
    <sheet name="Комплексный план" sheetId="9" r:id="rId1"/>
    <sheet name="Таблица 3.1" sheetId="10" r:id="rId2"/>
    <sheet name="Таблица 4" sheetId="15" state="hidden" r:id="rId3"/>
    <sheet name="Объемы финансирования программы" sheetId="13" r:id="rId4"/>
    <sheet name="Лист1" sheetId="16" r:id="rId5"/>
  </sheets>
  <definedNames>
    <definedName name="_xlnm.Print_Titles" localSheetId="0">'Комплексный план'!$6:$9</definedName>
    <definedName name="_xlnm.Print_Area" localSheetId="0">'Комплексный план'!$A$1:$H$79</definedName>
  </definedNames>
  <calcPr calcId="145621"/>
</workbook>
</file>

<file path=xl/calcChain.xml><?xml version="1.0" encoding="utf-8"?>
<calcChain xmlns="http://schemas.openxmlformats.org/spreadsheetml/2006/main">
  <c r="D9" i="16" l="1"/>
  <c r="C10" i="16"/>
  <c r="D10" i="16" s="1"/>
  <c r="C7" i="16"/>
  <c r="D7" i="16" s="1"/>
  <c r="C6" i="16"/>
  <c r="D6" i="16" s="1"/>
  <c r="C5" i="16" l="1"/>
  <c r="D5" i="16" s="1"/>
  <c r="C4" i="16"/>
  <c r="D4" i="16" s="1"/>
  <c r="C3" i="16"/>
  <c r="D3" i="16" s="1"/>
  <c r="G46" i="10" l="1"/>
  <c r="G20" i="10" s="1"/>
  <c r="C2" i="16"/>
  <c r="D2" i="16" s="1"/>
  <c r="G47" i="10" l="1"/>
  <c r="J35" i="10"/>
  <c r="J36" i="10"/>
  <c r="J38" i="10"/>
  <c r="G37" i="10"/>
  <c r="G16" i="10" s="1"/>
  <c r="J37" i="10" l="1"/>
  <c r="G34" i="10"/>
  <c r="J34" i="10" s="1"/>
  <c r="H16" i="10"/>
  <c r="I16" i="10"/>
  <c r="F29" i="10"/>
  <c r="H34" i="10"/>
  <c r="I34" i="10"/>
  <c r="J32" i="10"/>
  <c r="J29" i="10" s="1"/>
  <c r="F4" i="13" l="1"/>
  <c r="F5" i="13"/>
  <c r="F6" i="13"/>
  <c r="B11" i="13"/>
  <c r="E11" i="13"/>
  <c r="H47" i="10" l="1"/>
  <c r="I47" i="10"/>
  <c r="F23" i="10" l="1"/>
  <c r="I10" i="10"/>
  <c r="C9" i="13" s="1"/>
  <c r="H10" i="10"/>
  <c r="G10" i="10"/>
  <c r="C8" i="13" s="1"/>
  <c r="F44" i="10"/>
  <c r="F50" i="10"/>
  <c r="I44" i="10" l="1"/>
  <c r="H44" i="10"/>
  <c r="G44" i="10" l="1"/>
  <c r="G58" i="10" l="1"/>
  <c r="G55" i="10" s="1"/>
  <c r="I58" i="10"/>
  <c r="H58" i="10"/>
  <c r="G21" i="10" l="1"/>
  <c r="G11" i="10" s="1"/>
  <c r="J57" i="10"/>
  <c r="J52" i="10"/>
  <c r="J53" i="10"/>
  <c r="J46" i="10"/>
  <c r="J41" i="10"/>
  <c r="J42" i="10"/>
  <c r="E16" i="10"/>
  <c r="E20" i="10"/>
  <c r="E21" i="10"/>
  <c r="E25" i="10"/>
  <c r="E26" i="10"/>
  <c r="E29" i="10"/>
  <c r="E39" i="10"/>
  <c r="J39" i="10" s="1"/>
  <c r="E50" i="10"/>
  <c r="E55" i="10"/>
  <c r="E11" i="10" l="1"/>
  <c r="E13" i="10"/>
  <c r="E10" i="10"/>
  <c r="E8" i="10"/>
  <c r="E18" i="10"/>
  <c r="E23" i="10"/>
  <c r="F16" i="15"/>
  <c r="D15" i="15"/>
  <c r="F14" i="15"/>
  <c r="E13" i="15"/>
  <c r="B16" i="15"/>
  <c r="B15" i="15"/>
  <c r="B14" i="15"/>
  <c r="B13" i="15"/>
  <c r="B12" i="15"/>
  <c r="H55" i="10"/>
  <c r="I55" i="10"/>
  <c r="I13" i="10" l="1"/>
  <c r="G18" i="10"/>
  <c r="J58" i="10"/>
  <c r="J47" i="10"/>
  <c r="J44" i="10" s="1"/>
  <c r="F18" i="15"/>
  <c r="I21" i="10"/>
  <c r="H21" i="10"/>
  <c r="F21" i="10"/>
  <c r="F11" i="10" l="1"/>
  <c r="D7" i="13" s="1"/>
  <c r="H18" i="10"/>
  <c r="I11" i="10"/>
  <c r="I18" i="10"/>
  <c r="J21" i="10"/>
  <c r="I8" i="10" l="1"/>
  <c r="D10" i="13"/>
  <c r="F10" i="13" s="1"/>
  <c r="D16" i="15" l="1"/>
  <c r="E16" i="15"/>
  <c r="E18" i="15" s="1"/>
  <c r="D12" i="15" l="1"/>
  <c r="F20" i="10"/>
  <c r="F10" i="10" l="1"/>
  <c r="J20" i="10"/>
  <c r="J18" i="10" s="1"/>
  <c r="F18" i="10"/>
  <c r="H13" i="10"/>
  <c r="H11" i="10"/>
  <c r="D9" i="13" s="1"/>
  <c r="F9" i="13" s="1"/>
  <c r="F8" i="10" l="1"/>
  <c r="C7" i="13"/>
  <c r="H8" i="10"/>
  <c r="C11" i="13" l="1"/>
  <c r="F7" i="13"/>
  <c r="F55" i="10" l="1"/>
  <c r="J55" i="10" s="1"/>
  <c r="C8" i="16" l="1"/>
  <c r="D8" i="16" s="1"/>
  <c r="C11" i="16" l="1"/>
  <c r="E11" i="15"/>
  <c r="E7" i="15" s="1"/>
  <c r="E5" i="15" s="1"/>
  <c r="D18" i="15"/>
  <c r="D11" i="15" s="1"/>
  <c r="D7" i="15" s="1"/>
  <c r="D5" i="15" s="1"/>
  <c r="F11" i="15" l="1"/>
  <c r="F7" i="15" s="1"/>
  <c r="F5" i="15" s="1"/>
  <c r="J50" i="10"/>
  <c r="G13" i="10" l="1"/>
  <c r="D8" i="13"/>
  <c r="J25" i="10"/>
  <c r="J16" i="10"/>
  <c r="J13" i="10" s="1"/>
  <c r="D11" i="13" l="1"/>
  <c r="F8" i="13"/>
  <c r="F11" i="13" s="1"/>
  <c r="G8" i="10"/>
  <c r="J11" i="10"/>
  <c r="J26" i="10" l="1"/>
  <c r="J23" i="10" s="1"/>
  <c r="A59" i="9" l="1"/>
  <c r="A58" i="9"/>
  <c r="A61" i="9" l="1"/>
  <c r="A62" i="9"/>
  <c r="J10" i="10" l="1"/>
  <c r="J8" i="10" s="1"/>
  <c r="A63" i="9"/>
  <c r="C57" i="9" l="1"/>
</calcChain>
</file>

<file path=xl/comments1.xml><?xml version="1.0" encoding="utf-8"?>
<comments xmlns="http://schemas.openxmlformats.org/spreadsheetml/2006/main">
  <authors>
    <author>Кучумова Ирина Николаевна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изменение 9, 2017г.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<sst xmlns="http://schemas.openxmlformats.org/spreadsheetml/2006/main" count="390" uniqueCount="158">
  <si>
    <t>МУ "УЖКХ"</t>
  </si>
  <si>
    <t>х</t>
  </si>
  <si>
    <t>МУ "Управление жилищно-коммунального хозяйства"</t>
  </si>
  <si>
    <t>ФБ</t>
  </si>
  <si>
    <t>МБ</t>
  </si>
  <si>
    <t>РБ</t>
  </si>
  <si>
    <t>пп1</t>
  </si>
  <si>
    <t>пп2</t>
  </si>
  <si>
    <t>МУ "УКС"</t>
  </si>
  <si>
    <t>ПП1</t>
  </si>
  <si>
    <t>МУ УЖКХ"</t>
  </si>
  <si>
    <t>ПП2</t>
  </si>
  <si>
    <t>УЖКХ</t>
  </si>
  <si>
    <t>УКС</t>
  </si>
  <si>
    <t>Задача 1. Развитие и обеспечение надлежащего технического состояния и надежного функционирования объектов дорожной инфраструктуры</t>
  </si>
  <si>
    <t>Задача 2.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</si>
  <si>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>Основное мероприятие 2.1. Обеспечение транспортного обслуживания населения в границах городского округа</t>
  </si>
  <si>
    <t>2.1.1.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</si>
  <si>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>Наименование подпрограммы, мероприятий, контрольных событий</t>
  </si>
  <si>
    <t>Ожидаемый результат</t>
  </si>
  <si>
    <t>Таблица 3.1.</t>
  </si>
  <si>
    <t xml:space="preserve"> Ресурсное обеспечение и прогнозная (справочная) оценка расходов средств на реализацию целей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</si>
  <si>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</si>
  <si>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</si>
  <si>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Расходы (руб.)</t>
  </si>
  <si>
    <t>источник финансирования</t>
  </si>
  <si>
    <t>ВСЕГО</t>
  </si>
  <si>
    <t>Муниципальная программа МОГО "Ухта" "Развитие транспортной системы на 2014-2020 годы"</t>
  </si>
  <si>
    <t xml:space="preserve">ВСЕГО </t>
  </si>
  <si>
    <t>Федеральный бюджет</t>
  </si>
  <si>
    <t>бюджет РК</t>
  </si>
  <si>
    <t>Бюджет МОГО "Ухта"</t>
  </si>
  <si>
    <t>Средства от приносящей доход деятельности</t>
  </si>
  <si>
    <t>МУ УКС</t>
  </si>
  <si>
    <t>1.1.</t>
  </si>
  <si>
    <t>1.2.</t>
  </si>
  <si>
    <t>Задача 2. Создание условий для предоставления транспортных услуг населению и организация транспортного облуживания в границах городского округа</t>
  </si>
  <si>
    <t>Обеспечение транспортного обслуживания населения в границах городского округа</t>
  </si>
  <si>
    <t>Администрация МОГО "Ухта"</t>
  </si>
  <si>
    <t>2.1</t>
  </si>
  <si>
    <t>год</t>
  </si>
  <si>
    <t>Средства федерального бюджета (руб.)</t>
  </si>
  <si>
    <t>Средства республиканского бюджета   (руб.)</t>
  </si>
  <si>
    <t>Средства от принося- щей доход деятельнос-ти (руб.)</t>
  </si>
  <si>
    <t>Всего (руб.)</t>
  </si>
  <si>
    <t>Средства бюджета МОГО «Ухта» (руб.)</t>
  </si>
  <si>
    <t>Контрольное событие № 2.1.2. Выданы социально-проездные билеты  в соответствии с Порядком организации перевозок отдельных категорий граждан</t>
  </si>
  <si>
    <t xml:space="preserve">Контрольное событие № 2.1.3. Заключено соглашение о предоставлении субсидий из Республиканского бюджета Республики Коми </t>
  </si>
  <si>
    <t>Контрольное событие № 2.1.4. Заключен договор с ОАО "Комиавиатранс"</t>
  </si>
  <si>
    <t>Контрольное событие № 2.1.5. Приняты акты выполненных работ по осуществлению пассажирских перевозок воздушным транспортом в труднодоступные населенные пункты</t>
  </si>
  <si>
    <t>1.1</t>
  </si>
  <si>
    <t>Таблица 4</t>
  </si>
  <si>
    <t>Перечень
объектов капитального строительства для муниципальных нужд, подлежащих строительству (реконструкции) за счет средств бюджета МОГО "Ухта"</t>
  </si>
  <si>
    <t>№ п/п</t>
  </si>
  <si>
    <t>Наименование подпрограмм, основных мероприятий, объектов капитального строительства (реконструкции) &lt;1&gt;</t>
  </si>
  <si>
    <t>Сроки строительства</t>
  </si>
  <si>
    <t>Объем финансировния строительства по годам, рублей</t>
  </si>
  <si>
    <t>Очередной год</t>
  </si>
  <si>
    <t>Первый год планового периода</t>
  </si>
  <si>
    <t>Второй год планового периода</t>
  </si>
  <si>
    <t>ИТОГО ПО ОБЪЕКТАМ ПРОГРАММЫ:</t>
  </si>
  <si>
    <t>в том числе за счет источников:</t>
  </si>
  <si>
    <t>- бюджет МОГО "Ухта":</t>
  </si>
  <si>
    <t>в том числе за счет остатков прошлых лет</t>
  </si>
  <si>
    <t>- внебюджетные средства (налоговые льготы)</t>
  </si>
  <si>
    <t>-</t>
  </si>
  <si>
    <t>Муниципальная программа МОГО "Ухта" "Развитие транспортной системы на 2014 – 2020 годы"</t>
  </si>
  <si>
    <t>Основное мероприятие 1.1. Строительство улично - дорожной сети</t>
  </si>
  <si>
    <t>Итого:</t>
  </si>
  <si>
    <t>1.2.3. Ремонт деревянных мостов</t>
  </si>
  <si>
    <t>01.01.2018 31.12.2020</t>
  </si>
  <si>
    <t>01.01.2018 31.12.2018</t>
  </si>
  <si>
    <t>01.01.2019 31.12.2019</t>
  </si>
  <si>
    <t>01.01.2020 31.12.2020</t>
  </si>
  <si>
    <t>01.01.2018 31.12.2019</t>
  </si>
  <si>
    <t xml:space="preserve">2.1.2.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</t>
  </si>
  <si>
    <t xml:space="preserve">Основное мероприятие 1.2.      Реконструкция, модернизация, капитальный ремонт (ремонт) и содержание дорог общего пользования местного значения </t>
  </si>
  <si>
    <t>1.2.8. Содержание автомобильных дорог общего пользования местного значения</t>
  </si>
  <si>
    <t>1.2.9. Разработка проектно-сметной документации на объекты дорожного хозяйства</t>
  </si>
  <si>
    <t xml:space="preserve">1.2.5. Содержание, устройство и текущий ремонт поселковых дорог (подъездные дороги и дороги (улицы) внутри поселков) </t>
  </si>
  <si>
    <t>Контрольное событие № 2.1.1. Предоставлены субсидии организациям, осуществляющим пассажирские перевозки автомобильным транспортом по дачным маршрутам</t>
  </si>
  <si>
    <t xml:space="preserve">1.2.1. Капитальный ремонт (ремонт) автомобильных дорог общего пользования местного значения </t>
  </si>
  <si>
    <t>1.2.6. Технический надзор, техническое обследование, контроль, лабораторные исследования, расчет и проверка сметной стоимости объектов дорожного хозяйства</t>
  </si>
  <si>
    <t xml:space="preserve">1.2.7. Оборудование и содержание ледовых переправ и зимних автомобильных дорог общего пользования местного значения </t>
  </si>
  <si>
    <t>Контрольное событие № 1.1.1.  Подписан Акт приемки законченного строительства объекта: "Устройство тротуара вдоль Набережной Газовиков"</t>
  </si>
  <si>
    <t>2.1.3. Выполнение работ по обследованию пассажиропотоков на городских и пригородных муниципальных регулярных автобусных маршрутах в МОГО "Ухта" с проведением научного исследования</t>
  </si>
  <si>
    <t>Контрольное событие 2.1.6. Приняты акты выполненных работ  по обследованию пассажиропотоков на городских и пригородных муниципальных регулярных автобусных маршрутах в МОГО "Ухта"</t>
  </si>
  <si>
    <t>2.1.4. Выполнение работ по перевозке пассажиров и багажа по муниципальным регулярным автобусным маршрутам в границах МОГО "Ухта"</t>
  </si>
  <si>
    <t>Контрольное событие 2.1.7. Приняты акты выполненных работ по осуществлению перевозки пассажиров и багажа по муниципальным регулируемым автобусным маршрутам</t>
  </si>
  <si>
    <t xml:space="preserve">2.1.5. Изготовление документов бланков строгой отчетности </t>
  </si>
  <si>
    <t>1.1.1. Устройство тротуара вдоль ул. Набережной Газовиков</t>
  </si>
  <si>
    <t>1.2.4. Техническое обслуживание, санитарное содержание и текущий ремонт объектов внешнего благоустройства МОГО "Ухта"</t>
  </si>
  <si>
    <t xml:space="preserve">Контрольное событие 2.1.8. Изготовлены документы бланков строгой отчетности </t>
  </si>
  <si>
    <t>муниципальной программы МОГО "Ухта" "Развитие трансортной системы на 2016-2020 годы"</t>
  </si>
  <si>
    <t>Реконструкция, модернизация, капитальный ремонт (ремонт) и содержание улично-дорожной сети (исключен Постановлением администрации МОГО "Ухта" от 03.02.2017г. № 235)</t>
  </si>
  <si>
    <t>Реконструкция, модернизация, капитальный ремонт (ремонт) и содержание дорог общего пользования местного значения (введен Постановлением администрации МОГО "Ухта" от 03.02.2017г. № 235)</t>
  </si>
  <si>
    <t>Основное мероприятие 1.1.         Строительство дорожной сети</t>
  </si>
  <si>
    <t>Строительство улично-дорожной сети</t>
  </si>
  <si>
    <t xml:space="preserve">Строительство дорожной сети </t>
  </si>
  <si>
    <t xml:space="preserve">МУ "Управление жилищно-коммунального хозяйства" </t>
  </si>
  <si>
    <t xml:space="preserve">1.2.2. Капитальный ремонт (ремонт)  автомобильных дорог общего пользования местного значения за счет средств муниципального дорожного фонда </t>
  </si>
  <si>
    <t>Контрольное событие № 1.2.1. Приняты акты выполненных работ по капитальному ремонту (ремонту)  дорог общего пользования местного значения</t>
  </si>
  <si>
    <t>Контрольное событие № 1.2.2. Приняты акты выполненных работ по  ремонту деревянных мостов</t>
  </si>
  <si>
    <t>Контрольное событие № 1.2.3. Приняты акты выполненных работ по техническому обслуживанию, санитарному содержанию и текущему ремонту дорог общего пользованая местного значения МОГО "Ухта"</t>
  </si>
  <si>
    <t>Контрольное событие № 1.2.4. Приняты акты выполненных работ по содержанию, устройству и текущему ремонту поселковых дорог (подъездные дороги и дороги (улицы) внутри поселков)</t>
  </si>
  <si>
    <t>Контрольное событие № 1.2.5. Приняты акты выполненных работ по техническому надзору, контролю,лабораторным исследованиям. Произведен расчет и проверка сметной стоимости объектов дорожного хозяйства</t>
  </si>
  <si>
    <t>Контрольное событие № 1.2.6. Приняты акты выполненных работ по оборудованию и содержанию ледовых переправ и зимних автомобильных дорог общего пользования местного значения</t>
  </si>
  <si>
    <t xml:space="preserve">Контрольное событие № 1.2.7. Приняты акты выполненных работ по содержанию автомобильных дорог общего пользования местного значения </t>
  </si>
  <si>
    <t>Контрольное событие № 1.2.8. Разработана проектно-сметная документация на объекты дорожного хозяйства</t>
  </si>
  <si>
    <t xml:space="preserve"> Приведение технического состояния отремонтированных объектов дорожной инфраструктуры в соответствие с технико-экономическими характеристиками.
</t>
  </si>
  <si>
    <t xml:space="preserve">Удовлетворение потребности населения по передвижению в границах городского округа
</t>
  </si>
  <si>
    <t>Мероприятие</t>
  </si>
  <si>
    <t>Основное мероприятие 1.2.      Реконструкция, модернизация, капитальный ремонт (ремонт) и содержание дорог общего пользования местного значения</t>
  </si>
  <si>
    <t>1.2.2. Капитальный ремонт (ремонт) автомобильных дорог общего пользования местного значения за счет средств муниципального дорожного фонда</t>
  </si>
  <si>
    <t>Увеличение лимитов бюджетных ассигнований за счет остатков средств Дорожного фонда МОГО "Ухта" на начало текущего финансового года</t>
  </si>
  <si>
    <t xml:space="preserve">Поступление субсидии из бюджета Республики Коми </t>
  </si>
  <si>
    <t>Исполнение Плана мероприятий по совершенствованию работы внутримуниципального транспорта в Республике Коми</t>
  </si>
  <si>
    <t>Всего по Муниципальной программе</t>
  </si>
  <si>
    <t>Изменение 1</t>
  </si>
  <si>
    <t>Изменение 2</t>
  </si>
  <si>
    <t>Отклонение</t>
  </si>
  <si>
    <t>Комментарий</t>
  </si>
  <si>
    <t>1.2.7. Оборудование и содержание ледовых переправ и зимних автомобильных дорог общего пользования местного значения (бюджет РК)</t>
  </si>
  <si>
    <t>1.2.8. Содержание автомобильных дорог общего пользования местного значения (бюджет РК)</t>
  </si>
  <si>
    <t>по состоянию на 01.04.2018 года</t>
  </si>
  <si>
    <t>реализации муниципальной программы МОГО "Ухта" "Развитие транспортной системы на 2014-2020гг."</t>
  </si>
  <si>
    <t>Мониторинг</t>
  </si>
  <si>
    <t>Таблица 10</t>
  </si>
  <si>
    <t>Ответственный исполнитель</t>
  </si>
  <si>
    <t>Срок</t>
  </si>
  <si>
    <t>начала реализации</t>
  </si>
  <si>
    <t>окончания реализации</t>
  </si>
  <si>
    <t>План</t>
  </si>
  <si>
    <t>Факт</t>
  </si>
  <si>
    <t>дата исполнения контрольного события</t>
  </si>
  <si>
    <t>достигнутый результат</t>
  </si>
  <si>
    <t>Причины несвоевременного исполнения контрольного события, предполагаемы срок исполнения</t>
  </si>
  <si>
    <t>МУ "Управление капитального строительства"</t>
  </si>
  <si>
    <t xml:space="preserve"> Приведение технического состояния отремонтированных объектов дорожной инфраструктуры в соответствие с технико-экономическими характеристиками.</t>
  </si>
  <si>
    <t>Приведение технического состояния отремонтированных объектов дорожной инфраструктуры в соответствие с технико-экономическими характеристиками.</t>
  </si>
  <si>
    <t>Удовлетворение потребности населения по передвижению в границах городского округа</t>
  </si>
  <si>
    <t>Работы планируется выполнить в летний период 2018 года</t>
  </si>
  <si>
    <t>Объявлен аукцион на выполнение работ по ремонту деревянного моста через р. Грубершор. После заключения муниципального контракта, срок выполнения работ-90дней.</t>
  </si>
  <si>
    <t>24.12.2017 заключено соглашение с МКП "Ухтаспецавтодор". В рамках Соглашения ведутся работы по содержанию и обслуживанию объектов внешнего благоустройства МОГО "Ухта"</t>
  </si>
  <si>
    <t>27.12.2017 и 30.01.2018 заключены муниципальные контракты с ИП Эйсмонт на содержание внутрипоселковых дорог. В летний период 2018 года планируется заключение муниципального контракта на выполнение работ по планировке внутрипоселковых дорог.</t>
  </si>
  <si>
    <t>16.01.2018 на содержание ледовой переправы заключен муниципальный контракт  с ИП Эйсмонт. Срок оказания услуг до 30.04.2018. Мунициапльный контракт на оборудование ледовой переправы будет заключен в декабре 2018</t>
  </si>
  <si>
    <t>С начала года с МКП "Ухтаспецавтодор" заключено 4 муниципальных контракта на содержание дорог общего пользования местного значения МОГО "Ухта". Планируется заключить еще 1 муниципальный контракт на ремонтные работы.</t>
  </si>
  <si>
    <t>Подготовлена документация об электронном аукционе. Планируемое направление документации в уполномоченный орган для размещения извещения о проведении аукциона 04.04.2018г.</t>
  </si>
  <si>
    <t>Планируется заключение МК с перевозчиком</t>
  </si>
  <si>
    <t>Планируется заключение МК с перевозчиком и заключение соглашения о предоставлении субсидий из бюджета РК</t>
  </si>
  <si>
    <t>Муниципальные контракты не заключены</t>
  </si>
  <si>
    <t>Палнируется заключение муниципального контракта с МБУ "ЦДС" на выполнение работ по обследованию пассажиропотоков на городских и пригородных маршрутах в границах МОГО "Ухта" с проведением научного исследования.</t>
  </si>
  <si>
    <t xml:space="preserve">с 31 августа 2017г. по 31 января 2018 г. МУ "УЖКХ" заключено было два муниципальных контракта с ООО "САТП № 1 и ООО ТГ "Доверие". Акты выполненных работ приняты у ООО САТП №1" на сумму 973 руб. У ООО ТГ "Доверие" 996,6 руб. </t>
  </si>
  <si>
    <t>Заключен муниципальный контракт с ООО "Знак"</t>
  </si>
  <si>
    <t>Начальник</t>
  </si>
  <si>
    <t>Д.В. Кувшинов</t>
  </si>
  <si>
    <t>Исполнитель</t>
  </si>
  <si>
    <t>А.С. Третьякова, тел. 76-36-51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</si>
</sst>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4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sz val="20"/>
      <name val="Times New Roman"/>
      <family val="1"/>
      <charset val="204"/>
    </font>
    <font>
      <u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Fill="1"/>
    <xf numFmtId="0" fontId="1" fillId="0" borderId="0" xfId="2" applyFont="1" applyFill="1" applyBorder="1"/>
    <xf numFmtId="0" fontId="4" fillId="0" borderId="0" xfId="2" applyFont="1" applyFill="1"/>
    <xf numFmtId="1" fontId="4" fillId="0" borderId="0" xfId="2" applyNumberFormat="1" applyFont="1" applyFill="1"/>
    <xf numFmtId="49" fontId="4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4" fillId="0" borderId="0" xfId="2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wrapText="1"/>
    </xf>
    <xf numFmtId="165" fontId="4" fillId="0" borderId="0" xfId="3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4" fontId="4" fillId="0" borderId="0" xfId="2" applyNumberFormat="1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166" fontId="4" fillId="0" borderId="0" xfId="2" applyNumberFormat="1" applyFont="1" applyFill="1" applyBorder="1" applyAlignment="1">
      <alignment horizontal="left" wrapText="1"/>
    </xf>
    <xf numFmtId="0" fontId="6" fillId="0" borderId="0" xfId="2" applyFont="1" applyFill="1" applyBorder="1" applyAlignment="1">
      <alignment vertical="center" wrapText="1"/>
    </xf>
    <xf numFmtId="0" fontId="4" fillId="0" borderId="0" xfId="2" applyFont="1" applyFill="1" applyBorder="1"/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wrapText="1"/>
    </xf>
    <xf numFmtId="49" fontId="4" fillId="0" borderId="0" xfId="2" applyNumberFormat="1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4" fillId="0" borderId="0" xfId="2" applyFont="1" applyFill="1" applyBorder="1" applyAlignment="1">
      <alignment horizontal="center" wrapText="1"/>
    </xf>
    <xf numFmtId="49" fontId="5" fillId="0" borderId="1" xfId="3" applyNumberFormat="1" applyFont="1" applyFill="1" applyBorder="1" applyAlignment="1">
      <alignment horizontal="left" vertical="center" wrapText="1"/>
    </xf>
    <xf numFmtId="2" fontId="5" fillId="0" borderId="1" xfId="2" applyNumberFormat="1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4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9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4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4" fontId="14" fillId="0" borderId="1" xfId="0" applyNumberFormat="1" applyFont="1" applyBorder="1"/>
    <xf numFmtId="4" fontId="14" fillId="0" borderId="1" xfId="0" applyNumberFormat="1" applyFont="1" applyFill="1" applyBorder="1"/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/>
    </xf>
    <xf numFmtId="14" fontId="4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distributed" wrapText="1"/>
    </xf>
    <xf numFmtId="1" fontId="4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9" fontId="5" fillId="0" borderId="5" xfId="2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2" fontId="5" fillId="0" borderId="1" xfId="2" quotePrefix="1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left" vertical="top" wrapText="1"/>
    </xf>
    <xf numFmtId="0" fontId="17" fillId="0" borderId="0" xfId="2" applyFont="1" applyFill="1"/>
    <xf numFmtId="0" fontId="15" fillId="0" borderId="0" xfId="0" applyFont="1"/>
    <xf numFmtId="0" fontId="15" fillId="0" borderId="1" xfId="0" applyFont="1" applyBorder="1" applyAlignment="1">
      <alignment horizontal="left" vertical="top" wrapText="1"/>
    </xf>
    <xf numFmtId="4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4" fillId="0" borderId="5" xfId="2" applyFont="1" applyFill="1" applyBorder="1" applyAlignment="1">
      <alignment horizontal="center" vertical="center" wrapText="1"/>
    </xf>
    <xf numFmtId="2" fontId="5" fillId="0" borderId="5" xfId="2" applyNumberFormat="1" applyFont="1" applyFill="1" applyBorder="1" applyAlignment="1">
      <alignment horizontal="left" vertical="center" wrapText="1"/>
    </xf>
    <xf numFmtId="49" fontId="5" fillId="0" borderId="5" xfId="2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wrapText="1"/>
    </xf>
    <xf numFmtId="4" fontId="4" fillId="0" borderId="0" xfId="2" applyNumberFormat="1" applyFont="1" applyFill="1" applyBorder="1" applyAlignment="1">
      <alignment horizontal="left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top"/>
    </xf>
    <xf numFmtId="14" fontId="4" fillId="0" borderId="0" xfId="2" applyNumberFormat="1" applyFont="1" applyFill="1" applyAlignment="1">
      <alignment horizontal="center" vertical="center"/>
    </xf>
    <xf numFmtId="14" fontId="4" fillId="0" borderId="7" xfId="2" applyNumberFormat="1" applyFont="1" applyFill="1" applyBorder="1" applyAlignment="1">
      <alignment horizontal="center" vertical="center" wrapText="1"/>
    </xf>
    <xf numFmtId="14" fontId="4" fillId="0" borderId="5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20" fillId="0" borderId="0" xfId="2" applyFont="1" applyFill="1" applyBorder="1" applyAlignment="1">
      <alignment vertical="center" wrapText="1"/>
    </xf>
    <xf numFmtId="0" fontId="20" fillId="0" borderId="0" xfId="2" applyFont="1" applyFill="1" applyBorder="1" applyAlignment="1">
      <alignment horizontal="left" wrapText="1"/>
    </xf>
    <xf numFmtId="14" fontId="4" fillId="0" borderId="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right" wrapText="1"/>
    </xf>
    <xf numFmtId="0" fontId="4" fillId="0" borderId="0" xfId="2" applyFont="1" applyFill="1" applyAlignment="1">
      <alignment horizontal="left"/>
    </xf>
    <xf numFmtId="0" fontId="22" fillId="0" borderId="8" xfId="2" applyFont="1" applyFill="1" applyBorder="1" applyAlignment="1">
      <alignment wrapText="1"/>
    </xf>
    <xf numFmtId="0" fontId="23" fillId="0" borderId="0" xfId="2" applyFont="1" applyFill="1" applyBorder="1" applyAlignment="1">
      <alignment horizontal="right" wrapText="1"/>
    </xf>
    <xf numFmtId="0" fontId="24" fillId="0" borderId="8" xfId="2" applyFont="1" applyFill="1" applyBorder="1" applyAlignment="1">
      <alignment wrapText="1"/>
    </xf>
    <xf numFmtId="0" fontId="21" fillId="0" borderId="0" xfId="2" applyFont="1" applyFill="1" applyBorder="1" applyAlignment="1">
      <alignment horizontal="left" wrapText="1"/>
    </xf>
    <xf numFmtId="0" fontId="23" fillId="0" borderId="0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14" fontId="4" fillId="0" borderId="5" xfId="2" applyNumberFormat="1" applyFont="1" applyFill="1" applyBorder="1" applyAlignment="1">
      <alignment horizontal="center" vertical="center" wrapText="1"/>
    </xf>
    <xf numFmtId="14" fontId="4" fillId="0" borderId="6" xfId="2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14" fontId="4" fillId="0" borderId="7" xfId="2" applyNumberFormat="1" applyFont="1" applyFill="1" applyBorder="1" applyAlignment="1">
      <alignment horizontal="center" vertical="center" wrapText="1"/>
    </xf>
    <xf numFmtId="14" fontId="5" fillId="0" borderId="5" xfId="2" applyNumberFormat="1" applyFont="1" applyFill="1" applyBorder="1" applyAlignment="1">
      <alignment horizontal="center" vertical="center" wrapText="1"/>
    </xf>
    <xf numFmtId="14" fontId="5" fillId="0" borderId="6" xfId="2" applyNumberFormat="1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center" vertical="center" wrapText="1"/>
    </xf>
    <xf numFmtId="165" fontId="5" fillId="0" borderId="7" xfId="3" applyFont="1" applyFill="1" applyBorder="1" applyAlignment="1">
      <alignment horizontal="center" vertical="center" wrapText="1"/>
    </xf>
    <xf numFmtId="165" fontId="5" fillId="0" borderId="6" xfId="3" applyFont="1" applyFill="1" applyBorder="1" applyAlignment="1">
      <alignment horizontal="center" vertical="center" wrapText="1"/>
    </xf>
    <xf numFmtId="165" fontId="5" fillId="0" borderId="5" xfId="3" applyFont="1" applyFill="1" applyBorder="1" applyAlignment="1">
      <alignment horizontal="center" vertical="center" wrapText="1"/>
    </xf>
    <xf numFmtId="165" fontId="5" fillId="0" borderId="1" xfId="3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left" vertical="center"/>
    </xf>
    <xf numFmtId="49" fontId="4" fillId="0" borderId="3" xfId="2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right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165" fontId="4" fillId="0" borderId="1" xfId="3" applyFont="1" applyFill="1" applyBorder="1" applyAlignment="1">
      <alignment horizontal="center" vertical="center" wrapText="1"/>
    </xf>
    <xf numFmtId="14" fontId="5" fillId="0" borderId="7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/>
    </xf>
    <xf numFmtId="0" fontId="15" fillId="0" borderId="6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4">
    <cellStyle name="Денежный 2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67"/>
  <sheetViews>
    <sheetView tabSelected="1" view="pageBreakPreview" zoomScale="60" workbookViewId="0">
      <pane ySplit="9" topLeftCell="A10" activePane="bottomLeft" state="frozen"/>
      <selection pane="bottomLeft" activeCell="A3" sqref="A3:H3"/>
    </sheetView>
  </sheetViews>
  <sheetFormatPr defaultColWidth="9.140625" defaultRowHeight="18.75" x14ac:dyDescent="0.3"/>
  <cols>
    <col min="1" max="1" width="55.28515625" style="41" customWidth="1"/>
    <col min="2" max="2" width="25.5703125" style="3" customWidth="1"/>
    <col min="3" max="3" width="22.140625" style="3" customWidth="1"/>
    <col min="4" max="4" width="25" style="3" customWidth="1"/>
    <col min="5" max="5" width="50" style="3" customWidth="1"/>
    <col min="6" max="6" width="18.140625" style="2" customWidth="1"/>
    <col min="7" max="7" width="55.28515625" style="3" customWidth="1"/>
    <col min="8" max="8" width="54.85546875" style="3" customWidth="1"/>
    <col min="9" max="9" width="34" style="4" customWidth="1"/>
    <col min="10" max="16384" width="9.140625" style="4"/>
  </cols>
  <sheetData>
    <row r="1" spans="1:8" ht="21.75" customHeight="1" x14ac:dyDescent="0.3">
      <c r="A1" s="159" t="s">
        <v>127</v>
      </c>
      <c r="B1" s="159"/>
      <c r="C1" s="159"/>
      <c r="D1" s="159"/>
      <c r="E1" s="159"/>
      <c r="F1" s="159"/>
      <c r="G1" s="159"/>
      <c r="H1" s="159"/>
    </row>
    <row r="2" spans="1:8" ht="21.75" customHeight="1" x14ac:dyDescent="0.3">
      <c r="A2" s="158" t="s">
        <v>126</v>
      </c>
      <c r="B2" s="158"/>
      <c r="C2" s="158"/>
      <c r="D2" s="158"/>
      <c r="E2" s="158"/>
      <c r="F2" s="158"/>
      <c r="G2" s="158"/>
      <c r="H2" s="158"/>
    </row>
    <row r="3" spans="1:8" ht="21" customHeight="1" x14ac:dyDescent="0.3">
      <c r="A3" s="158" t="s">
        <v>125</v>
      </c>
      <c r="B3" s="158"/>
      <c r="C3" s="158"/>
      <c r="D3" s="158"/>
      <c r="E3" s="158"/>
      <c r="F3" s="158"/>
      <c r="G3" s="158"/>
      <c r="H3" s="158"/>
    </row>
    <row r="4" spans="1:8" ht="20.25" x14ac:dyDescent="0.3">
      <c r="A4" s="158" t="s">
        <v>124</v>
      </c>
      <c r="B4" s="158"/>
      <c r="C4" s="158"/>
      <c r="D4" s="158"/>
      <c r="E4" s="158"/>
      <c r="F4" s="158"/>
      <c r="G4" s="158"/>
      <c r="H4" s="158"/>
    </row>
    <row r="5" spans="1:8" ht="20.25" x14ac:dyDescent="0.3">
      <c r="A5" s="158"/>
      <c r="B5" s="158"/>
      <c r="C5" s="158"/>
      <c r="D5" s="158"/>
      <c r="E5" s="158"/>
      <c r="F5" s="158"/>
      <c r="G5" s="158"/>
      <c r="H5" s="158"/>
    </row>
    <row r="6" spans="1:8" s="6" customFormat="1" ht="27" customHeight="1" x14ac:dyDescent="0.3">
      <c r="A6" s="138" t="s">
        <v>18</v>
      </c>
      <c r="B6" s="140" t="s">
        <v>128</v>
      </c>
      <c r="C6" s="162" t="s">
        <v>132</v>
      </c>
      <c r="D6" s="163"/>
      <c r="E6" s="164"/>
      <c r="F6" s="138" t="s">
        <v>133</v>
      </c>
      <c r="G6" s="138"/>
      <c r="H6" s="140" t="s">
        <v>136</v>
      </c>
    </row>
    <row r="7" spans="1:8" s="6" customFormat="1" ht="34.5" customHeight="1" x14ac:dyDescent="0.3">
      <c r="A7" s="138"/>
      <c r="B7" s="144"/>
      <c r="C7" s="160" t="s">
        <v>129</v>
      </c>
      <c r="D7" s="161"/>
      <c r="E7" s="140" t="s">
        <v>19</v>
      </c>
      <c r="F7" s="138" t="s">
        <v>134</v>
      </c>
      <c r="G7" s="138" t="s">
        <v>135</v>
      </c>
      <c r="H7" s="144"/>
    </row>
    <row r="8" spans="1:8" s="6" customFormat="1" ht="43.5" customHeight="1" x14ac:dyDescent="0.3">
      <c r="A8" s="138"/>
      <c r="B8" s="141"/>
      <c r="C8" s="115" t="s">
        <v>130</v>
      </c>
      <c r="D8" s="115" t="s">
        <v>131</v>
      </c>
      <c r="E8" s="141"/>
      <c r="F8" s="138"/>
      <c r="G8" s="138"/>
      <c r="H8" s="141"/>
    </row>
    <row r="9" spans="1:8" s="7" customFormat="1" x14ac:dyDescent="0.3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</row>
    <row r="10" spans="1:8" s="6" customFormat="1" ht="21.75" customHeight="1" x14ac:dyDescent="0.3">
      <c r="A10" s="165" t="s">
        <v>14</v>
      </c>
      <c r="B10" s="166"/>
      <c r="C10" s="166"/>
      <c r="D10" s="166"/>
      <c r="E10" s="166"/>
      <c r="F10" s="166"/>
      <c r="G10" s="166"/>
      <c r="H10" s="166"/>
    </row>
    <row r="11" spans="1:8" s="107" customFormat="1" ht="96" customHeight="1" x14ac:dyDescent="0.3">
      <c r="A11" s="106" t="s">
        <v>96</v>
      </c>
      <c r="B11" s="115" t="s">
        <v>137</v>
      </c>
      <c r="C11" s="83">
        <v>43101</v>
      </c>
      <c r="D11" s="83">
        <v>43465</v>
      </c>
      <c r="E11" s="115" t="s">
        <v>109</v>
      </c>
      <c r="F11" s="83" t="s">
        <v>1</v>
      </c>
      <c r="G11" s="83" t="s">
        <v>65</v>
      </c>
      <c r="H11" s="83" t="s">
        <v>65</v>
      </c>
    </row>
    <row r="12" spans="1:8" s="82" customFormat="1" ht="77.25" customHeight="1" x14ac:dyDescent="0.25">
      <c r="A12" s="87" t="s">
        <v>90</v>
      </c>
      <c r="B12" s="144" t="s">
        <v>137</v>
      </c>
      <c r="C12" s="123">
        <v>43101</v>
      </c>
      <c r="D12" s="124">
        <v>43465</v>
      </c>
      <c r="E12" s="144" t="s">
        <v>109</v>
      </c>
      <c r="F12" s="83" t="s">
        <v>1</v>
      </c>
      <c r="G12" s="146" t="s">
        <v>147</v>
      </c>
      <c r="H12" s="146" t="s">
        <v>65</v>
      </c>
    </row>
    <row r="13" spans="1:8" s="9" customFormat="1" ht="72.75" customHeight="1" x14ac:dyDescent="0.25">
      <c r="A13" s="87" t="s">
        <v>84</v>
      </c>
      <c r="B13" s="144"/>
      <c r="C13" s="120" t="s">
        <v>1</v>
      </c>
      <c r="D13" s="83">
        <v>43465</v>
      </c>
      <c r="E13" s="144"/>
      <c r="F13" s="83">
        <v>43190</v>
      </c>
      <c r="G13" s="147"/>
      <c r="H13" s="147"/>
    </row>
    <row r="14" spans="1:8" s="107" customFormat="1" ht="98.25" customHeight="1" x14ac:dyDescent="0.3">
      <c r="A14" s="106" t="s">
        <v>76</v>
      </c>
      <c r="B14" s="115" t="s">
        <v>2</v>
      </c>
      <c r="C14" s="83">
        <v>43101</v>
      </c>
      <c r="D14" s="83">
        <v>44196</v>
      </c>
      <c r="E14" s="115" t="s">
        <v>109</v>
      </c>
      <c r="F14" s="83" t="s">
        <v>1</v>
      </c>
      <c r="G14" s="83" t="s">
        <v>65</v>
      </c>
      <c r="H14" s="83" t="s">
        <v>65</v>
      </c>
    </row>
    <row r="15" spans="1:8" s="9" customFormat="1" ht="55.5" customHeight="1" x14ac:dyDescent="0.25">
      <c r="A15" s="43" t="s">
        <v>81</v>
      </c>
      <c r="B15" s="140" t="s">
        <v>2</v>
      </c>
      <c r="C15" s="83">
        <v>43101</v>
      </c>
      <c r="D15" s="83">
        <v>44196</v>
      </c>
      <c r="E15" s="167" t="s">
        <v>109</v>
      </c>
      <c r="F15" s="83" t="s">
        <v>1</v>
      </c>
      <c r="G15" s="146" t="s">
        <v>141</v>
      </c>
      <c r="H15" s="146" t="s">
        <v>65</v>
      </c>
    </row>
    <row r="16" spans="1:8" s="9" customFormat="1" ht="55.5" customHeight="1" x14ac:dyDescent="0.25">
      <c r="A16" s="99" t="s">
        <v>100</v>
      </c>
      <c r="B16" s="144"/>
      <c r="C16" s="115" t="s">
        <v>1</v>
      </c>
      <c r="D16" s="83">
        <v>43465</v>
      </c>
      <c r="E16" s="167"/>
      <c r="F16" s="125" t="s">
        <v>1</v>
      </c>
      <c r="G16" s="168"/>
      <c r="H16" s="168"/>
    </row>
    <row r="17" spans="1:8" s="9" customFormat="1" ht="63" x14ac:dyDescent="0.25">
      <c r="A17" s="97" t="s">
        <v>101</v>
      </c>
      <c r="B17" s="141"/>
      <c r="C17" s="115" t="s">
        <v>1</v>
      </c>
      <c r="D17" s="83">
        <v>43465</v>
      </c>
      <c r="E17" s="167"/>
      <c r="F17" s="83">
        <v>43190</v>
      </c>
      <c r="G17" s="147"/>
      <c r="H17" s="147"/>
    </row>
    <row r="18" spans="1:8" s="9" customFormat="1" ht="41.25" customHeight="1" x14ac:dyDescent="0.25">
      <c r="A18" s="88" t="s">
        <v>69</v>
      </c>
      <c r="B18" s="140" t="s">
        <v>2</v>
      </c>
      <c r="C18" s="83">
        <v>43101</v>
      </c>
      <c r="D18" s="83">
        <v>44196</v>
      </c>
      <c r="E18" s="167" t="s">
        <v>109</v>
      </c>
      <c r="F18" s="83" t="s">
        <v>1</v>
      </c>
      <c r="G18" s="146" t="s">
        <v>142</v>
      </c>
      <c r="H18" s="146" t="s">
        <v>65</v>
      </c>
    </row>
    <row r="19" spans="1:8" s="9" customFormat="1" ht="50.25" customHeight="1" x14ac:dyDescent="0.25">
      <c r="A19" s="88" t="s">
        <v>102</v>
      </c>
      <c r="B19" s="141"/>
      <c r="C19" s="115" t="s">
        <v>1</v>
      </c>
      <c r="D19" s="83">
        <v>43465</v>
      </c>
      <c r="E19" s="167"/>
      <c r="F19" s="83">
        <v>43190</v>
      </c>
      <c r="G19" s="147"/>
      <c r="H19" s="147"/>
    </row>
    <row r="20" spans="1:8" s="9" customFormat="1" ht="73.5" customHeight="1" x14ac:dyDescent="0.25">
      <c r="A20" s="101" t="s">
        <v>91</v>
      </c>
      <c r="B20" s="140" t="s">
        <v>2</v>
      </c>
      <c r="C20" s="83">
        <v>43101</v>
      </c>
      <c r="D20" s="83">
        <v>44196</v>
      </c>
      <c r="E20" s="167" t="s">
        <v>138</v>
      </c>
      <c r="F20" s="83" t="s">
        <v>1</v>
      </c>
      <c r="G20" s="146" t="s">
        <v>143</v>
      </c>
      <c r="H20" s="146" t="s">
        <v>65</v>
      </c>
    </row>
    <row r="21" spans="1:8" s="9" customFormat="1" ht="79.5" customHeight="1" x14ac:dyDescent="0.25">
      <c r="A21" s="100" t="s">
        <v>103</v>
      </c>
      <c r="B21" s="141"/>
      <c r="C21" s="115" t="s">
        <v>1</v>
      </c>
      <c r="D21" s="83">
        <v>43465</v>
      </c>
      <c r="E21" s="167"/>
      <c r="F21" s="83">
        <v>43190</v>
      </c>
      <c r="G21" s="147"/>
      <c r="H21" s="147"/>
    </row>
    <row r="22" spans="1:8" s="9" customFormat="1" ht="79.5" customHeight="1" x14ac:dyDescent="0.25">
      <c r="A22" s="96" t="s">
        <v>79</v>
      </c>
      <c r="B22" s="148" t="s">
        <v>2</v>
      </c>
      <c r="C22" s="83">
        <v>43101</v>
      </c>
      <c r="D22" s="83">
        <v>43465</v>
      </c>
      <c r="E22" s="167" t="s">
        <v>139</v>
      </c>
      <c r="F22" s="83" t="s">
        <v>1</v>
      </c>
      <c r="G22" s="146" t="s">
        <v>144</v>
      </c>
      <c r="H22" s="146" t="s">
        <v>65</v>
      </c>
    </row>
    <row r="23" spans="1:8" s="9" customFormat="1" ht="66" customHeight="1" x14ac:dyDescent="0.25">
      <c r="A23" s="50" t="s">
        <v>104</v>
      </c>
      <c r="B23" s="149"/>
      <c r="C23" s="130" t="s">
        <v>1</v>
      </c>
      <c r="D23" s="124">
        <v>43465</v>
      </c>
      <c r="E23" s="167"/>
      <c r="F23" s="83">
        <v>43190</v>
      </c>
      <c r="G23" s="147"/>
      <c r="H23" s="147"/>
    </row>
    <row r="24" spans="1:8" s="9" customFormat="1" ht="71.25" customHeight="1" x14ac:dyDescent="0.25">
      <c r="A24" s="50" t="s">
        <v>82</v>
      </c>
      <c r="B24" s="148" t="s">
        <v>2</v>
      </c>
      <c r="C24" s="83">
        <v>43101</v>
      </c>
      <c r="D24" s="83">
        <v>44196</v>
      </c>
      <c r="E24" s="154" t="s">
        <v>139</v>
      </c>
      <c r="F24" s="83" t="s">
        <v>1</v>
      </c>
      <c r="G24" s="146" t="s">
        <v>150</v>
      </c>
      <c r="H24" s="146" t="s">
        <v>65</v>
      </c>
    </row>
    <row r="25" spans="1:8" s="9" customFormat="1" ht="78.75" x14ac:dyDescent="0.25">
      <c r="A25" s="50" t="s">
        <v>105</v>
      </c>
      <c r="B25" s="149"/>
      <c r="C25" s="115" t="s">
        <v>1</v>
      </c>
      <c r="D25" s="83">
        <v>43465</v>
      </c>
      <c r="E25" s="154"/>
      <c r="F25" s="83">
        <v>43190</v>
      </c>
      <c r="G25" s="147"/>
      <c r="H25" s="147"/>
    </row>
    <row r="26" spans="1:8" s="9" customFormat="1" ht="81" customHeight="1" x14ac:dyDescent="0.25">
      <c r="A26" s="114" t="s">
        <v>83</v>
      </c>
      <c r="B26" s="148" t="s">
        <v>2</v>
      </c>
      <c r="C26" s="83">
        <v>43101</v>
      </c>
      <c r="D26" s="83">
        <v>44196</v>
      </c>
      <c r="E26" s="154" t="s">
        <v>139</v>
      </c>
      <c r="F26" s="125" t="s">
        <v>1</v>
      </c>
      <c r="G26" s="146" t="s">
        <v>145</v>
      </c>
      <c r="H26" s="146" t="s">
        <v>65</v>
      </c>
    </row>
    <row r="27" spans="1:8" s="9" customFormat="1" ht="63" x14ac:dyDescent="0.25">
      <c r="A27" s="50" t="s">
        <v>106</v>
      </c>
      <c r="B27" s="149"/>
      <c r="C27" s="115" t="s">
        <v>1</v>
      </c>
      <c r="D27" s="83">
        <v>43465</v>
      </c>
      <c r="E27" s="154"/>
      <c r="F27" s="83">
        <v>43190</v>
      </c>
      <c r="G27" s="157"/>
      <c r="H27" s="147"/>
    </row>
    <row r="28" spans="1:8" s="9" customFormat="1" ht="47.25" customHeight="1" x14ac:dyDescent="0.25">
      <c r="A28" s="119" t="s">
        <v>77</v>
      </c>
      <c r="B28" s="148" t="s">
        <v>2</v>
      </c>
      <c r="C28" s="83">
        <v>43101</v>
      </c>
      <c r="D28" s="83">
        <v>44196</v>
      </c>
      <c r="E28" s="153" t="s">
        <v>139</v>
      </c>
      <c r="F28" s="125" t="s">
        <v>1</v>
      </c>
      <c r="G28" s="146" t="s">
        <v>146</v>
      </c>
      <c r="H28" s="146" t="s">
        <v>65</v>
      </c>
    </row>
    <row r="29" spans="1:8" s="9" customFormat="1" ht="69" customHeight="1" x14ac:dyDescent="0.25">
      <c r="A29" s="50" t="s">
        <v>107</v>
      </c>
      <c r="B29" s="149"/>
      <c r="C29" s="115" t="s">
        <v>1</v>
      </c>
      <c r="D29" s="83">
        <v>43465</v>
      </c>
      <c r="E29" s="152"/>
      <c r="F29" s="83">
        <v>43190</v>
      </c>
      <c r="G29" s="157"/>
      <c r="H29" s="147"/>
    </row>
    <row r="30" spans="1:8" s="9" customFormat="1" ht="43.5" customHeight="1" x14ac:dyDescent="0.25">
      <c r="A30" s="89" t="s">
        <v>78</v>
      </c>
      <c r="B30" s="150" t="s">
        <v>2</v>
      </c>
      <c r="C30" s="83">
        <v>43101</v>
      </c>
      <c r="D30" s="83">
        <v>43465</v>
      </c>
      <c r="E30" s="151" t="s">
        <v>139</v>
      </c>
      <c r="F30" s="83" t="s">
        <v>1</v>
      </c>
      <c r="G30" s="146" t="s">
        <v>150</v>
      </c>
      <c r="H30" s="146" t="s">
        <v>65</v>
      </c>
    </row>
    <row r="31" spans="1:8" s="9" customFormat="1" ht="54" customHeight="1" x14ac:dyDescent="0.25">
      <c r="A31" s="50" t="s">
        <v>108</v>
      </c>
      <c r="B31" s="149"/>
      <c r="C31" s="115" t="s">
        <v>1</v>
      </c>
      <c r="D31" s="83">
        <v>43465</v>
      </c>
      <c r="E31" s="152"/>
      <c r="F31" s="83">
        <v>43343</v>
      </c>
      <c r="G31" s="147"/>
      <c r="H31" s="147"/>
    </row>
    <row r="32" spans="1:8" x14ac:dyDescent="0.2">
      <c r="A32" s="155" t="s">
        <v>15</v>
      </c>
      <c r="B32" s="156"/>
      <c r="C32" s="156"/>
      <c r="D32" s="156"/>
      <c r="E32" s="156"/>
      <c r="F32" s="156"/>
      <c r="G32" s="156"/>
      <c r="H32" s="156"/>
    </row>
    <row r="33" spans="1:8" ht="79.5" customHeight="1" x14ac:dyDescent="0.2">
      <c r="A33" s="105" t="s">
        <v>16</v>
      </c>
      <c r="B33" s="115" t="s">
        <v>99</v>
      </c>
      <c r="C33" s="83">
        <v>43101</v>
      </c>
      <c r="D33" s="83">
        <v>44196</v>
      </c>
      <c r="E33" s="104" t="s">
        <v>110</v>
      </c>
      <c r="F33" s="83" t="s">
        <v>1</v>
      </c>
      <c r="G33" s="83" t="s">
        <v>65</v>
      </c>
      <c r="H33" s="83" t="s">
        <v>65</v>
      </c>
    </row>
    <row r="34" spans="1:8" ht="97.5" customHeight="1" x14ac:dyDescent="0.2">
      <c r="A34" s="44" t="s">
        <v>17</v>
      </c>
      <c r="B34" s="140" t="s">
        <v>2</v>
      </c>
      <c r="C34" s="83">
        <v>43101</v>
      </c>
      <c r="D34" s="83">
        <v>44196</v>
      </c>
      <c r="E34" s="138" t="s">
        <v>140</v>
      </c>
      <c r="F34" s="83" t="s">
        <v>1</v>
      </c>
      <c r="G34" s="142" t="s">
        <v>148</v>
      </c>
      <c r="H34" s="142" t="s">
        <v>65</v>
      </c>
    </row>
    <row r="35" spans="1:8" ht="74.25" customHeight="1" x14ac:dyDescent="0.2">
      <c r="A35" s="50" t="s">
        <v>80</v>
      </c>
      <c r="B35" s="144"/>
      <c r="C35" s="115" t="s">
        <v>1</v>
      </c>
      <c r="D35" s="83">
        <v>43373</v>
      </c>
      <c r="E35" s="138"/>
      <c r="F35" s="83">
        <v>43190</v>
      </c>
      <c r="G35" s="145"/>
      <c r="H35" s="145"/>
    </row>
    <row r="36" spans="1:8" ht="61.5" customHeight="1" x14ac:dyDescent="0.2">
      <c r="A36" s="50" t="s">
        <v>46</v>
      </c>
      <c r="B36" s="141"/>
      <c r="C36" s="115" t="s">
        <v>1</v>
      </c>
      <c r="D36" s="83">
        <v>43373</v>
      </c>
      <c r="E36" s="138"/>
      <c r="F36" s="83">
        <v>43190</v>
      </c>
      <c r="G36" s="143"/>
      <c r="H36" s="143"/>
    </row>
    <row r="37" spans="1:8" ht="94.5" customHeight="1" x14ac:dyDescent="0.2">
      <c r="A37" s="113" t="s">
        <v>75</v>
      </c>
      <c r="B37" s="144" t="s">
        <v>2</v>
      </c>
      <c r="C37" s="83">
        <v>43101</v>
      </c>
      <c r="D37" s="83">
        <v>44196</v>
      </c>
      <c r="E37" s="140" t="s">
        <v>140</v>
      </c>
      <c r="F37" s="83" t="s">
        <v>1</v>
      </c>
      <c r="G37" s="142" t="s">
        <v>149</v>
      </c>
      <c r="H37" s="142" t="s">
        <v>65</v>
      </c>
    </row>
    <row r="38" spans="1:8" ht="97.5" customHeight="1" x14ac:dyDescent="0.2">
      <c r="A38" s="50" t="s">
        <v>47</v>
      </c>
      <c r="B38" s="144"/>
      <c r="C38" s="115" t="s">
        <v>1</v>
      </c>
      <c r="D38" s="83">
        <v>43190</v>
      </c>
      <c r="E38" s="144"/>
      <c r="F38" s="83">
        <v>43190</v>
      </c>
      <c r="G38" s="145"/>
      <c r="H38" s="145"/>
    </row>
    <row r="39" spans="1:8" ht="57" customHeight="1" x14ac:dyDescent="0.2">
      <c r="A39" s="50" t="s">
        <v>48</v>
      </c>
      <c r="B39" s="144"/>
      <c r="C39" s="115" t="s">
        <v>1</v>
      </c>
      <c r="D39" s="83">
        <v>43190</v>
      </c>
      <c r="E39" s="144"/>
      <c r="F39" s="83">
        <v>43190</v>
      </c>
      <c r="G39" s="145"/>
      <c r="H39" s="145"/>
    </row>
    <row r="40" spans="1:8" ht="67.5" customHeight="1" x14ac:dyDescent="0.2">
      <c r="A40" s="50" t="s">
        <v>49</v>
      </c>
      <c r="B40" s="144"/>
      <c r="C40" s="112" t="s">
        <v>1</v>
      </c>
      <c r="D40" s="125">
        <v>43465</v>
      </c>
      <c r="E40" s="144"/>
      <c r="F40" s="125">
        <v>43190</v>
      </c>
      <c r="G40" s="143"/>
      <c r="H40" s="143"/>
    </row>
    <row r="41" spans="1:8" ht="86.25" customHeight="1" x14ac:dyDescent="0.2">
      <c r="A41" s="119" t="s">
        <v>85</v>
      </c>
      <c r="B41" s="138" t="s">
        <v>2</v>
      </c>
      <c r="C41" s="83">
        <v>43101</v>
      </c>
      <c r="D41" s="83">
        <v>44196</v>
      </c>
      <c r="E41" s="140" t="s">
        <v>140</v>
      </c>
      <c r="F41" s="83" t="s">
        <v>1</v>
      </c>
      <c r="G41" s="142" t="s">
        <v>151</v>
      </c>
      <c r="H41" s="142" t="s">
        <v>65</v>
      </c>
    </row>
    <row r="42" spans="1:8" ht="84.75" customHeight="1" x14ac:dyDescent="0.2">
      <c r="A42" s="100" t="s">
        <v>86</v>
      </c>
      <c r="B42" s="138"/>
      <c r="C42" s="115" t="s">
        <v>1</v>
      </c>
      <c r="D42" s="83">
        <v>43465</v>
      </c>
      <c r="E42" s="141"/>
      <c r="F42" s="83">
        <v>43190</v>
      </c>
      <c r="G42" s="143"/>
      <c r="H42" s="143"/>
    </row>
    <row r="43" spans="1:8" s="5" customFormat="1" ht="54.75" customHeight="1" x14ac:dyDescent="0.2">
      <c r="A43" s="50" t="s">
        <v>87</v>
      </c>
      <c r="B43" s="138" t="s">
        <v>2</v>
      </c>
      <c r="C43" s="83">
        <v>43101</v>
      </c>
      <c r="D43" s="83">
        <v>44196</v>
      </c>
      <c r="E43" s="140" t="s">
        <v>140</v>
      </c>
      <c r="F43" s="129" t="s">
        <v>1</v>
      </c>
      <c r="G43" s="142" t="s">
        <v>152</v>
      </c>
      <c r="H43" s="142" t="s">
        <v>65</v>
      </c>
    </row>
    <row r="44" spans="1:8" s="5" customFormat="1" ht="112.5" customHeight="1" x14ac:dyDescent="0.2">
      <c r="A44" s="50" t="s">
        <v>88</v>
      </c>
      <c r="B44" s="138"/>
      <c r="C44" s="112" t="s">
        <v>1</v>
      </c>
      <c r="D44" s="125">
        <v>43465</v>
      </c>
      <c r="E44" s="144"/>
      <c r="F44" s="125">
        <v>43190</v>
      </c>
      <c r="G44" s="145"/>
      <c r="H44" s="145"/>
    </row>
    <row r="45" spans="1:8" s="5" customFormat="1" ht="35.25" customHeight="1" x14ac:dyDescent="0.2">
      <c r="A45" s="50" t="s">
        <v>89</v>
      </c>
      <c r="B45" s="138" t="s">
        <v>2</v>
      </c>
      <c r="C45" s="83">
        <v>43101</v>
      </c>
      <c r="D45" s="83">
        <v>44196</v>
      </c>
      <c r="E45" s="138" t="s">
        <v>140</v>
      </c>
      <c r="F45" s="83" t="s">
        <v>1</v>
      </c>
      <c r="G45" s="139" t="s">
        <v>153</v>
      </c>
      <c r="H45" s="139" t="s">
        <v>65</v>
      </c>
    </row>
    <row r="46" spans="1:8" s="5" customFormat="1" ht="63.75" customHeight="1" x14ac:dyDescent="0.2">
      <c r="A46" s="100" t="s">
        <v>92</v>
      </c>
      <c r="B46" s="138"/>
      <c r="C46" s="115" t="s">
        <v>1</v>
      </c>
      <c r="D46" s="83">
        <v>43465</v>
      </c>
      <c r="E46" s="138"/>
      <c r="F46" s="83">
        <v>43190</v>
      </c>
      <c r="G46" s="139"/>
      <c r="H46" s="139"/>
    </row>
    <row r="47" spans="1:8" ht="20.25" x14ac:dyDescent="0.3">
      <c r="A47" s="98"/>
      <c r="B47" s="49"/>
      <c r="C47" s="49"/>
      <c r="D47" s="49"/>
      <c r="E47" s="10"/>
      <c r="F47" s="11"/>
      <c r="G47" s="4"/>
      <c r="H47" s="4"/>
    </row>
    <row r="48" spans="1:8" ht="84.75" customHeight="1" x14ac:dyDescent="0.3">
      <c r="A48" s="116"/>
      <c r="B48" s="49"/>
      <c r="C48" s="49"/>
      <c r="D48" s="49"/>
      <c r="E48" s="10"/>
      <c r="F48" s="11"/>
      <c r="G48" s="4"/>
      <c r="H48" s="4"/>
    </row>
    <row r="49" spans="1:8" ht="50.25" customHeight="1" x14ac:dyDescent="0.4">
      <c r="A49" s="134" t="s">
        <v>154</v>
      </c>
      <c r="B49" s="135"/>
      <c r="C49" s="135"/>
      <c r="D49" s="137" t="s">
        <v>155</v>
      </c>
      <c r="E49" s="137"/>
      <c r="F49" s="11"/>
      <c r="G49" s="4"/>
      <c r="H49" s="4"/>
    </row>
    <row r="50" spans="1:8" ht="20.25" x14ac:dyDescent="0.3">
      <c r="A50" s="98"/>
      <c r="B50" s="49"/>
      <c r="C50" s="49"/>
      <c r="D50" s="49"/>
      <c r="E50" s="10"/>
      <c r="F50" s="11"/>
      <c r="G50" s="4"/>
      <c r="H50" s="4"/>
    </row>
    <row r="51" spans="1:8" ht="156" customHeight="1" x14ac:dyDescent="0.3">
      <c r="A51" s="116"/>
      <c r="B51" s="49"/>
      <c r="C51" s="49"/>
      <c r="D51" s="49"/>
      <c r="E51" s="10"/>
      <c r="F51" s="11"/>
      <c r="G51" s="4"/>
      <c r="H51" s="4"/>
    </row>
    <row r="52" spans="1:8" ht="23.25" x14ac:dyDescent="0.35">
      <c r="A52" s="131" t="s">
        <v>156</v>
      </c>
      <c r="B52" s="133"/>
      <c r="C52" s="133"/>
      <c r="D52" s="136" t="s">
        <v>157</v>
      </c>
      <c r="E52" s="136"/>
      <c r="F52" s="11"/>
      <c r="G52" s="4"/>
      <c r="H52" s="4"/>
    </row>
    <row r="53" spans="1:8" ht="20.25" x14ac:dyDescent="0.3">
      <c r="A53" s="132"/>
      <c r="B53" s="4"/>
      <c r="C53" s="4"/>
      <c r="D53" s="4"/>
      <c r="E53" s="49"/>
      <c r="F53" s="12"/>
      <c r="G53" s="12"/>
      <c r="H53" s="12"/>
    </row>
    <row r="54" spans="1:8" hidden="1" x14ac:dyDescent="0.2">
      <c r="A54" s="13"/>
      <c r="B54" s="13"/>
      <c r="C54" s="13"/>
      <c r="D54" s="13"/>
      <c r="E54" s="13"/>
      <c r="F54" s="11"/>
      <c r="G54" s="8"/>
      <c r="H54" s="8"/>
    </row>
    <row r="55" spans="1:8" hidden="1" x14ac:dyDescent="0.3">
      <c r="A55" s="14"/>
      <c r="B55" s="14"/>
      <c r="C55" s="14"/>
      <c r="D55" s="117"/>
      <c r="E55" s="14"/>
      <c r="F55" s="117"/>
      <c r="G55" s="15"/>
      <c r="H55" s="15"/>
    </row>
    <row r="56" spans="1:8" hidden="1" x14ac:dyDescent="0.3">
      <c r="A56" s="16">
        <v>187465184.06999999</v>
      </c>
      <c r="B56" s="14"/>
      <c r="C56" s="14"/>
      <c r="D56" s="117"/>
      <c r="E56" s="14"/>
      <c r="F56" s="117"/>
      <c r="G56" s="17" t="s">
        <v>3</v>
      </c>
      <c r="H56" s="17"/>
    </row>
    <row r="57" spans="1:8" hidden="1" x14ac:dyDescent="0.3">
      <c r="A57" s="14"/>
      <c r="B57" s="14"/>
      <c r="C57" s="16" t="e">
        <f>A63-#REF!</f>
        <v>#REF!</v>
      </c>
      <c r="D57" s="118"/>
      <c r="E57" s="14"/>
      <c r="F57" s="117"/>
      <c r="G57" s="17" t="s">
        <v>4</v>
      </c>
      <c r="H57" s="17"/>
    </row>
    <row r="58" spans="1:8" hidden="1" x14ac:dyDescent="0.3">
      <c r="A58" s="16" t="e">
        <f>#REF!+#REF!+#REF!</f>
        <v>#REF!</v>
      </c>
      <c r="B58" s="14"/>
      <c r="C58" s="14"/>
      <c r="D58" s="117"/>
      <c r="E58" s="14"/>
      <c r="F58" s="117"/>
      <c r="G58" s="17" t="s">
        <v>5</v>
      </c>
      <c r="H58" s="17"/>
    </row>
    <row r="59" spans="1:8" hidden="1" x14ac:dyDescent="0.3">
      <c r="A59" s="18" t="e">
        <f>#REF!+#REF!+#REF!+#REF!+#REF!</f>
        <v>#REF!</v>
      </c>
      <c r="B59" s="14"/>
      <c r="C59" s="14"/>
      <c r="D59" s="117"/>
      <c r="E59" s="14"/>
      <c r="F59" s="117"/>
      <c r="G59" s="17"/>
      <c r="H59" s="17"/>
    </row>
    <row r="60" spans="1:8" hidden="1" x14ac:dyDescent="0.3">
      <c r="A60" s="16">
        <v>11250981.069999998</v>
      </c>
      <c r="B60" s="14"/>
      <c r="C60" s="14"/>
      <c r="D60" s="117"/>
      <c r="E60" s="14"/>
      <c r="F60" s="117"/>
      <c r="G60" s="17"/>
      <c r="H60" s="17"/>
    </row>
    <row r="61" spans="1:8" hidden="1" x14ac:dyDescent="0.3">
      <c r="A61" s="16" t="e">
        <f>#REF!</f>
        <v>#REF!</v>
      </c>
      <c r="B61" s="14"/>
      <c r="C61" s="14"/>
      <c r="D61" s="117"/>
      <c r="E61" s="14"/>
      <c r="F61" s="117"/>
      <c r="G61" s="17" t="s">
        <v>6</v>
      </c>
      <c r="H61" s="17"/>
    </row>
    <row r="62" spans="1:8" hidden="1" x14ac:dyDescent="0.3">
      <c r="A62" s="16" t="e">
        <f>#REF!+#REF!+#REF!+#REF!+#REF!+#REF!+#REF!+#REF!+#REF!</f>
        <v>#REF!</v>
      </c>
      <c r="B62" s="14"/>
      <c r="C62" s="14"/>
      <c r="D62" s="117"/>
      <c r="E62" s="14"/>
      <c r="F62" s="117"/>
      <c r="G62" s="17" t="s">
        <v>3</v>
      </c>
      <c r="H62" s="17"/>
    </row>
    <row r="63" spans="1:8" hidden="1" x14ac:dyDescent="0.3">
      <c r="A63" s="16" t="e">
        <f>SUM(A58:A62)</f>
        <v>#REF!</v>
      </c>
      <c r="B63" s="14"/>
      <c r="C63" s="14"/>
      <c r="D63" s="117"/>
      <c r="E63" s="14"/>
      <c r="F63" s="117"/>
      <c r="G63" s="17" t="s">
        <v>4</v>
      </c>
      <c r="H63" s="17"/>
    </row>
    <row r="64" spans="1:8" hidden="1" x14ac:dyDescent="0.3">
      <c r="A64" s="14"/>
      <c r="B64" s="14"/>
      <c r="C64" s="14"/>
      <c r="D64" s="117"/>
      <c r="E64" s="14"/>
      <c r="F64" s="117"/>
      <c r="G64" s="17" t="s">
        <v>5</v>
      </c>
      <c r="H64" s="17"/>
    </row>
    <row r="65" spans="1:8" hidden="1" x14ac:dyDescent="0.3">
      <c r="A65" s="14">
        <v>95163583.310000002</v>
      </c>
      <c r="B65" s="14"/>
      <c r="C65" s="14"/>
      <c r="D65" s="117"/>
      <c r="E65" s="14"/>
      <c r="F65" s="117"/>
      <c r="G65" s="17"/>
      <c r="H65" s="17"/>
    </row>
    <row r="66" spans="1:8" hidden="1" x14ac:dyDescent="0.3">
      <c r="A66" s="14"/>
      <c r="B66" s="14"/>
      <c r="C66" s="14"/>
      <c r="D66" s="117"/>
      <c r="E66" s="14"/>
      <c r="F66" s="117"/>
      <c r="G66" s="17" t="s">
        <v>7</v>
      </c>
      <c r="H66" s="17"/>
    </row>
    <row r="67" spans="1:8" hidden="1" x14ac:dyDescent="0.3">
      <c r="A67" s="14"/>
      <c r="B67" s="14"/>
      <c r="C67" s="14"/>
      <c r="D67" s="117"/>
      <c r="E67" s="14"/>
      <c r="F67" s="117"/>
      <c r="G67" s="17" t="s">
        <v>3</v>
      </c>
      <c r="H67" s="17"/>
    </row>
    <row r="68" spans="1:8" hidden="1" x14ac:dyDescent="0.3">
      <c r="A68" s="14"/>
      <c r="B68" s="14"/>
      <c r="C68" s="14"/>
      <c r="D68" s="117"/>
      <c r="E68" s="14"/>
      <c r="F68" s="117"/>
      <c r="G68" s="17" t="s">
        <v>4</v>
      </c>
      <c r="H68" s="17"/>
    </row>
    <row r="69" spans="1:8" hidden="1" x14ac:dyDescent="0.3">
      <c r="A69" s="14"/>
      <c r="B69" s="14"/>
      <c r="C69" s="14"/>
      <c r="D69" s="117"/>
      <c r="E69" s="14"/>
      <c r="F69" s="117"/>
      <c r="G69" s="17" t="s">
        <v>5</v>
      </c>
      <c r="H69" s="17"/>
    </row>
    <row r="70" spans="1:8" hidden="1" x14ac:dyDescent="0.3">
      <c r="A70" s="14"/>
      <c r="B70" s="14"/>
      <c r="C70" s="14"/>
      <c r="D70" s="117"/>
      <c r="E70" s="14"/>
      <c r="F70" s="117"/>
      <c r="G70" s="15"/>
      <c r="H70" s="15"/>
    </row>
    <row r="71" spans="1:8" hidden="1" x14ac:dyDescent="0.3">
      <c r="A71" s="14"/>
      <c r="B71" s="14"/>
      <c r="C71" s="14"/>
      <c r="D71" s="117"/>
      <c r="E71" s="14"/>
      <c r="F71" s="117"/>
      <c r="G71" s="15"/>
      <c r="H71" s="15"/>
    </row>
    <row r="72" spans="1:8" ht="36" hidden="1" customHeight="1" x14ac:dyDescent="0.3">
      <c r="A72" s="14"/>
      <c r="B72" s="14"/>
      <c r="C72" s="14"/>
      <c r="D72" s="117"/>
      <c r="E72" s="14"/>
      <c r="F72" s="117"/>
      <c r="G72" s="46" t="s">
        <v>0</v>
      </c>
      <c r="H72" s="46"/>
    </row>
    <row r="73" spans="1:8" hidden="1" x14ac:dyDescent="0.3">
      <c r="A73" s="14"/>
      <c r="B73" s="14"/>
      <c r="C73" s="14"/>
      <c r="D73" s="117"/>
      <c r="E73" s="14"/>
      <c r="F73" s="117"/>
      <c r="G73" s="46" t="s">
        <v>8</v>
      </c>
      <c r="H73" s="46"/>
    </row>
    <row r="74" spans="1:8" hidden="1" x14ac:dyDescent="0.3">
      <c r="A74" s="14"/>
      <c r="B74" s="14"/>
      <c r="C74" s="14"/>
      <c r="D74" s="117"/>
      <c r="E74" s="14"/>
      <c r="F74" s="117"/>
      <c r="G74" s="15"/>
      <c r="H74" s="15"/>
    </row>
    <row r="75" spans="1:8" hidden="1" x14ac:dyDescent="0.3">
      <c r="A75" s="14"/>
      <c r="B75" s="14"/>
      <c r="C75" s="14"/>
      <c r="D75" s="117"/>
      <c r="E75" s="14"/>
      <c r="F75" s="117"/>
      <c r="G75" s="15" t="s">
        <v>9</v>
      </c>
      <c r="H75" s="15"/>
    </row>
    <row r="76" spans="1:8" hidden="1" x14ac:dyDescent="0.3">
      <c r="A76" s="14"/>
      <c r="B76" s="14"/>
      <c r="C76" s="14"/>
      <c r="D76" s="117"/>
      <c r="E76" s="14"/>
      <c r="F76" s="117"/>
      <c r="G76" s="15" t="s">
        <v>10</v>
      </c>
      <c r="H76" s="15"/>
    </row>
    <row r="77" spans="1:8" hidden="1" x14ac:dyDescent="0.3">
      <c r="A77" s="14"/>
      <c r="B77" s="14"/>
      <c r="C77" s="14"/>
      <c r="D77" s="117"/>
      <c r="E77" s="14"/>
      <c r="F77" s="117"/>
      <c r="G77" s="15" t="s">
        <v>8</v>
      </c>
      <c r="H77" s="15"/>
    </row>
    <row r="78" spans="1:8" hidden="1" x14ac:dyDescent="0.3">
      <c r="A78" s="14"/>
      <c r="B78" s="14"/>
      <c r="C78" s="14"/>
      <c r="D78" s="117"/>
      <c r="E78" s="14"/>
      <c r="F78" s="117"/>
      <c r="G78" s="15" t="s">
        <v>11</v>
      </c>
      <c r="H78" s="15"/>
    </row>
    <row r="79" spans="1:8" hidden="1" x14ac:dyDescent="0.3">
      <c r="A79" s="14"/>
      <c r="B79" s="14"/>
      <c r="C79" s="14"/>
      <c r="D79" s="117"/>
      <c r="E79" s="14"/>
      <c r="F79" s="117"/>
      <c r="G79" s="15" t="s">
        <v>10</v>
      </c>
      <c r="H79" s="15"/>
    </row>
    <row r="80" spans="1:8" hidden="1" x14ac:dyDescent="0.3">
      <c r="A80" s="14"/>
      <c r="B80" s="14"/>
      <c r="C80" s="14"/>
      <c r="D80" s="117"/>
      <c r="E80" s="14"/>
      <c r="F80" s="117"/>
      <c r="G80" s="15" t="s">
        <v>8</v>
      </c>
      <c r="H80" s="15"/>
    </row>
    <row r="81" spans="1:8" hidden="1" x14ac:dyDescent="0.3">
      <c r="A81" s="14"/>
      <c r="B81" s="14"/>
      <c r="C81" s="14"/>
      <c r="D81" s="117"/>
      <c r="E81" s="14"/>
      <c r="F81" s="117"/>
      <c r="G81" s="15"/>
      <c r="H81" s="15"/>
    </row>
    <row r="82" spans="1:8" ht="37.5" hidden="1" customHeight="1" x14ac:dyDescent="0.3">
      <c r="A82" s="14"/>
      <c r="B82" s="14"/>
      <c r="C82" s="14"/>
      <c r="D82" s="117"/>
      <c r="E82" s="14"/>
      <c r="F82" s="117"/>
      <c r="G82" s="15"/>
      <c r="H82" s="15"/>
    </row>
    <row r="83" spans="1:8" ht="26.25" hidden="1" customHeight="1" x14ac:dyDescent="0.2">
      <c r="A83" s="45"/>
      <c r="B83" s="10"/>
      <c r="C83" s="10"/>
      <c r="D83" s="10"/>
      <c r="E83" s="10"/>
      <c r="F83" s="10"/>
      <c r="G83" s="48" t="s">
        <v>9</v>
      </c>
      <c r="H83" s="115"/>
    </row>
    <row r="84" spans="1:8" ht="26.25" hidden="1" customHeight="1" x14ac:dyDescent="0.2">
      <c r="A84" s="45"/>
      <c r="B84" s="10"/>
      <c r="C84" s="10"/>
      <c r="D84" s="10"/>
      <c r="E84" s="10"/>
      <c r="F84" s="10"/>
      <c r="G84" s="48" t="s">
        <v>12</v>
      </c>
      <c r="H84" s="115"/>
    </row>
    <row r="85" spans="1:8" ht="26.25" hidden="1" customHeight="1" x14ac:dyDescent="0.2">
      <c r="A85" s="45"/>
      <c r="B85" s="10"/>
      <c r="C85" s="10"/>
      <c r="D85" s="10"/>
      <c r="E85" s="10"/>
      <c r="F85" s="10"/>
      <c r="G85" s="48" t="s">
        <v>4</v>
      </c>
      <c r="H85" s="115"/>
    </row>
    <row r="86" spans="1:8" ht="26.25" hidden="1" customHeight="1" x14ac:dyDescent="0.2">
      <c r="A86" s="45"/>
      <c r="B86" s="10"/>
      <c r="C86" s="10"/>
      <c r="D86" s="10"/>
      <c r="E86" s="10"/>
      <c r="F86" s="10"/>
      <c r="G86" s="48" t="s">
        <v>5</v>
      </c>
      <c r="H86" s="115"/>
    </row>
    <row r="87" spans="1:8" ht="26.25" hidden="1" customHeight="1" x14ac:dyDescent="0.2">
      <c r="A87" s="45"/>
      <c r="B87" s="10"/>
      <c r="C87" s="10"/>
      <c r="D87" s="10"/>
      <c r="E87" s="10"/>
      <c r="F87" s="10"/>
      <c r="G87" s="48" t="s">
        <v>13</v>
      </c>
      <c r="H87" s="115"/>
    </row>
    <row r="88" spans="1:8" ht="26.25" hidden="1" customHeight="1" x14ac:dyDescent="0.2">
      <c r="A88" s="45"/>
      <c r="B88" s="10"/>
      <c r="C88" s="10"/>
      <c r="D88" s="10"/>
      <c r="E88" s="10"/>
      <c r="F88" s="10"/>
      <c r="G88" s="48" t="s">
        <v>4</v>
      </c>
      <c r="H88" s="115"/>
    </row>
    <row r="89" spans="1:8" ht="26.25" hidden="1" customHeight="1" x14ac:dyDescent="0.2">
      <c r="A89" s="45"/>
      <c r="B89" s="10"/>
      <c r="C89" s="10"/>
      <c r="D89" s="10"/>
      <c r="E89" s="10"/>
      <c r="F89" s="10"/>
      <c r="G89" s="48" t="s">
        <v>5</v>
      </c>
      <c r="H89" s="115"/>
    </row>
    <row r="90" spans="1:8" ht="26.25" hidden="1" customHeight="1" x14ac:dyDescent="0.2">
      <c r="A90" s="45"/>
      <c r="B90" s="10"/>
      <c r="C90" s="10"/>
      <c r="D90" s="10"/>
      <c r="E90" s="10"/>
      <c r="F90" s="10"/>
      <c r="G90" s="48" t="s">
        <v>11</v>
      </c>
      <c r="H90" s="115"/>
    </row>
    <row r="91" spans="1:8" ht="26.25" hidden="1" customHeight="1" x14ac:dyDescent="0.2">
      <c r="A91" s="45"/>
      <c r="B91" s="10"/>
      <c r="C91" s="10"/>
      <c r="D91" s="10"/>
      <c r="E91" s="10"/>
      <c r="F91" s="10"/>
      <c r="G91" s="48" t="s">
        <v>12</v>
      </c>
      <c r="H91" s="115"/>
    </row>
    <row r="92" spans="1:8" ht="26.25" hidden="1" customHeight="1" x14ac:dyDescent="0.2">
      <c r="A92" s="45"/>
      <c r="B92" s="10"/>
      <c r="C92" s="10"/>
      <c r="D92" s="10"/>
      <c r="E92" s="10"/>
      <c r="F92" s="10"/>
      <c r="G92" s="48" t="s">
        <v>4</v>
      </c>
      <c r="H92" s="115"/>
    </row>
    <row r="93" spans="1:8" ht="26.25" hidden="1" customHeight="1" x14ac:dyDescent="0.2">
      <c r="A93" s="45"/>
      <c r="B93" s="10"/>
      <c r="C93" s="10"/>
      <c r="D93" s="10"/>
      <c r="E93" s="10"/>
      <c r="F93" s="10"/>
      <c r="G93" s="48" t="s">
        <v>5</v>
      </c>
      <c r="H93" s="115"/>
    </row>
    <row r="94" spans="1:8" ht="26.25" hidden="1" customHeight="1" x14ac:dyDescent="0.2">
      <c r="A94" s="45"/>
      <c r="B94" s="10"/>
      <c r="C94" s="10"/>
      <c r="D94" s="10"/>
      <c r="E94" s="10"/>
      <c r="F94" s="10"/>
      <c r="G94" s="48" t="s">
        <v>13</v>
      </c>
      <c r="H94" s="115"/>
    </row>
    <row r="95" spans="1:8" ht="26.25" hidden="1" customHeight="1" x14ac:dyDescent="0.2">
      <c r="A95" s="45"/>
      <c r="B95" s="10"/>
      <c r="C95" s="10"/>
      <c r="D95" s="10"/>
      <c r="E95" s="10"/>
      <c r="F95" s="10"/>
      <c r="G95" s="48" t="s">
        <v>4</v>
      </c>
      <c r="H95" s="115"/>
    </row>
    <row r="96" spans="1:8" ht="26.25" hidden="1" customHeight="1" x14ac:dyDescent="0.2">
      <c r="A96" s="45"/>
      <c r="B96" s="10"/>
      <c r="C96" s="10"/>
      <c r="D96" s="10"/>
      <c r="E96" s="10"/>
      <c r="F96" s="10"/>
      <c r="G96" s="48" t="s">
        <v>5</v>
      </c>
      <c r="H96" s="115"/>
    </row>
    <row r="97" spans="1:8" ht="18.75" hidden="1" customHeight="1" x14ac:dyDescent="0.3">
      <c r="A97" s="14"/>
      <c r="B97" s="14"/>
      <c r="C97" s="14"/>
      <c r="D97" s="117"/>
      <c r="E97" s="14"/>
      <c r="F97" s="117"/>
      <c r="G97" s="14"/>
      <c r="H97" s="117"/>
    </row>
    <row r="98" spans="1:8" ht="18.75" hidden="1" customHeight="1" x14ac:dyDescent="0.3">
      <c r="A98" s="14"/>
      <c r="B98" s="14"/>
      <c r="C98" s="14"/>
      <c r="D98" s="117"/>
      <c r="E98" s="14"/>
      <c r="F98" s="117"/>
      <c r="G98" s="14"/>
      <c r="H98" s="117"/>
    </row>
    <row r="99" spans="1:8" ht="18.75" hidden="1" customHeight="1" x14ac:dyDescent="0.3">
      <c r="A99" s="14"/>
      <c r="B99" s="14"/>
      <c r="C99" s="14"/>
      <c r="D99" s="117"/>
      <c r="E99" s="14"/>
      <c r="F99" s="117"/>
      <c r="G99" s="14"/>
      <c r="H99" s="117"/>
    </row>
    <row r="100" spans="1:8" ht="18.75" hidden="1" customHeight="1" x14ac:dyDescent="0.3">
      <c r="A100" s="14"/>
      <c r="B100" s="14"/>
      <c r="C100" s="14"/>
      <c r="D100" s="117"/>
      <c r="E100" s="14"/>
      <c r="F100" s="117"/>
      <c r="G100" s="14"/>
      <c r="H100" s="117"/>
    </row>
    <row r="101" spans="1:8" ht="57.75" customHeight="1" x14ac:dyDescent="0.3">
      <c r="A101" s="14"/>
      <c r="B101" s="14"/>
      <c r="C101" s="14"/>
      <c r="D101" s="117"/>
      <c r="E101" s="14"/>
      <c r="F101" s="117"/>
      <c r="G101" s="14"/>
      <c r="H101" s="117"/>
    </row>
    <row r="102" spans="1:8" ht="42.75" customHeight="1" x14ac:dyDescent="0.2">
      <c r="A102" s="45"/>
      <c r="B102" s="45"/>
      <c r="C102" s="45"/>
      <c r="D102" s="116"/>
      <c r="E102" s="45"/>
      <c r="F102" s="116"/>
      <c r="G102" s="45"/>
      <c r="H102" s="116"/>
    </row>
    <row r="103" spans="1:8" ht="57" customHeight="1" x14ac:dyDescent="0.2">
      <c r="A103" s="37"/>
      <c r="B103" s="19"/>
      <c r="C103" s="19"/>
      <c r="D103" s="19"/>
      <c r="E103" s="19"/>
      <c r="F103" s="126"/>
      <c r="G103" s="19"/>
      <c r="H103" s="19"/>
    </row>
    <row r="104" spans="1:8" ht="43.5" customHeight="1" x14ac:dyDescent="0.2">
      <c r="A104" s="45"/>
      <c r="B104" s="10"/>
      <c r="C104" s="10"/>
      <c r="D104" s="10"/>
      <c r="E104" s="10"/>
      <c r="F104" s="10"/>
      <c r="G104" s="10"/>
      <c r="H104" s="10"/>
    </row>
    <row r="105" spans="1:8" x14ac:dyDescent="0.2">
      <c r="A105" s="45"/>
      <c r="B105" s="10"/>
      <c r="C105" s="10"/>
      <c r="D105" s="10"/>
      <c r="E105" s="10"/>
      <c r="F105" s="10"/>
      <c r="G105" s="10"/>
      <c r="H105" s="10"/>
    </row>
    <row r="106" spans="1:8" x14ac:dyDescent="0.2">
      <c r="A106" s="45"/>
      <c r="B106" s="10"/>
      <c r="C106" s="10"/>
      <c r="D106" s="10"/>
      <c r="E106" s="10"/>
      <c r="F106" s="10"/>
      <c r="G106" s="10"/>
      <c r="H106" s="10"/>
    </row>
    <row r="107" spans="1:8" x14ac:dyDescent="0.2">
      <c r="A107" s="45"/>
      <c r="B107" s="10"/>
      <c r="C107" s="10"/>
      <c r="D107" s="10"/>
      <c r="E107" s="10"/>
      <c r="F107" s="10"/>
      <c r="G107" s="10"/>
      <c r="H107" s="10"/>
    </row>
    <row r="108" spans="1:8" ht="43.5" customHeight="1" x14ac:dyDescent="0.2">
      <c r="A108" s="45"/>
      <c r="B108" s="10"/>
      <c r="C108" s="10"/>
      <c r="D108" s="10"/>
      <c r="E108" s="10"/>
      <c r="F108" s="10"/>
      <c r="G108" s="10"/>
      <c r="H108" s="10"/>
    </row>
    <row r="109" spans="1:8" x14ac:dyDescent="0.2">
      <c r="A109" s="45"/>
      <c r="B109" s="10"/>
      <c r="C109" s="10"/>
      <c r="D109" s="10"/>
      <c r="E109" s="10"/>
      <c r="F109" s="10"/>
      <c r="G109" s="10"/>
      <c r="H109" s="10"/>
    </row>
    <row r="110" spans="1:8" x14ac:dyDescent="0.2">
      <c r="A110" s="45"/>
      <c r="B110" s="10"/>
      <c r="C110" s="10"/>
      <c r="D110" s="10"/>
      <c r="E110" s="10"/>
      <c r="F110" s="10"/>
      <c r="G110" s="10"/>
      <c r="H110" s="10"/>
    </row>
    <row r="111" spans="1:8" x14ac:dyDescent="0.2">
      <c r="A111" s="45"/>
      <c r="B111" s="10"/>
      <c r="C111" s="10"/>
      <c r="D111" s="10"/>
      <c r="E111" s="10"/>
      <c r="F111" s="10"/>
      <c r="G111" s="10"/>
      <c r="H111" s="10"/>
    </row>
    <row r="112" spans="1:8" ht="29.25" customHeight="1" x14ac:dyDescent="0.2">
      <c r="A112" s="45"/>
      <c r="B112" s="10"/>
      <c r="C112" s="10"/>
      <c r="D112" s="10"/>
      <c r="E112" s="10"/>
      <c r="F112" s="10"/>
      <c r="G112" s="10"/>
      <c r="H112" s="10"/>
    </row>
    <row r="113" spans="1:8" ht="29.25" customHeight="1" x14ac:dyDescent="0.2">
      <c r="A113" s="45"/>
      <c r="B113" s="10"/>
      <c r="C113" s="10"/>
      <c r="D113" s="10"/>
      <c r="E113" s="10"/>
      <c r="F113" s="10"/>
      <c r="G113" s="10"/>
      <c r="H113" s="10"/>
    </row>
    <row r="114" spans="1:8" x14ac:dyDescent="0.2">
      <c r="A114" s="45"/>
      <c r="B114" s="10"/>
      <c r="C114" s="10"/>
      <c r="D114" s="10"/>
      <c r="E114" s="10"/>
      <c r="F114" s="10"/>
      <c r="G114" s="10"/>
      <c r="H114" s="10"/>
    </row>
    <row r="115" spans="1:8" ht="79.5" customHeight="1" x14ac:dyDescent="0.2">
      <c r="A115" s="45"/>
      <c r="B115" s="10"/>
      <c r="C115" s="10"/>
      <c r="D115" s="10"/>
      <c r="E115" s="10"/>
      <c r="F115" s="10"/>
      <c r="G115" s="10"/>
      <c r="H115" s="10"/>
    </row>
    <row r="116" spans="1:8" ht="27" customHeight="1" x14ac:dyDescent="0.2">
      <c r="A116" s="45"/>
      <c r="B116" s="10"/>
      <c r="C116" s="10"/>
      <c r="D116" s="10"/>
      <c r="E116" s="10"/>
      <c r="F116" s="10"/>
      <c r="G116" s="10"/>
      <c r="H116" s="10"/>
    </row>
    <row r="117" spans="1:8" ht="59.25" customHeight="1" x14ac:dyDescent="0.2">
      <c r="A117" s="45"/>
      <c r="B117" s="10"/>
      <c r="C117" s="10"/>
      <c r="D117" s="10"/>
      <c r="E117" s="10"/>
      <c r="F117" s="10"/>
      <c r="G117" s="10"/>
      <c r="H117" s="10"/>
    </row>
    <row r="118" spans="1:8" ht="41.25" customHeight="1" x14ac:dyDescent="0.2">
      <c r="A118" s="37"/>
      <c r="B118" s="19"/>
      <c r="C118" s="19"/>
      <c r="D118" s="19"/>
      <c r="E118" s="19"/>
      <c r="F118" s="126"/>
      <c r="G118" s="19"/>
      <c r="H118" s="19"/>
    </row>
    <row r="119" spans="1:8" ht="21.75" customHeight="1" x14ac:dyDescent="0.3">
      <c r="A119" s="14"/>
      <c r="B119" s="14"/>
      <c r="C119" s="14"/>
      <c r="D119" s="117"/>
      <c r="E119" s="14"/>
      <c r="F119" s="117"/>
      <c r="G119" s="14"/>
      <c r="H119" s="117"/>
    </row>
    <row r="120" spans="1:8" ht="39" customHeight="1" x14ac:dyDescent="0.3">
      <c r="A120" s="14"/>
      <c r="B120" s="14"/>
      <c r="C120" s="14"/>
      <c r="D120" s="117"/>
      <c r="E120" s="14"/>
      <c r="F120" s="117"/>
      <c r="G120" s="14"/>
      <c r="H120" s="117"/>
    </row>
    <row r="121" spans="1:8" ht="21.75" customHeight="1" x14ac:dyDescent="0.3">
      <c r="A121" s="14"/>
      <c r="B121" s="14"/>
      <c r="C121" s="14"/>
      <c r="D121" s="117"/>
      <c r="E121" s="14"/>
      <c r="F121" s="117"/>
      <c r="G121" s="14"/>
      <c r="H121" s="117"/>
    </row>
    <row r="122" spans="1:8" ht="21.75" customHeight="1" x14ac:dyDescent="0.3">
      <c r="A122" s="14"/>
      <c r="B122" s="14"/>
      <c r="C122" s="14"/>
      <c r="D122" s="117"/>
      <c r="E122" s="14"/>
      <c r="F122" s="117"/>
      <c r="G122" s="14"/>
      <c r="H122" s="117"/>
    </row>
    <row r="123" spans="1:8" ht="21.75" customHeight="1" x14ac:dyDescent="0.3">
      <c r="A123" s="14"/>
      <c r="B123" s="14"/>
      <c r="C123" s="14"/>
      <c r="D123" s="117"/>
      <c r="E123" s="14"/>
      <c r="F123" s="117"/>
      <c r="G123" s="14"/>
      <c r="H123" s="117"/>
    </row>
    <row r="124" spans="1:8" ht="21.75" customHeight="1" x14ac:dyDescent="0.3">
      <c r="A124" s="14"/>
      <c r="B124" s="14"/>
      <c r="C124" s="14"/>
      <c r="D124" s="117"/>
      <c r="E124" s="14"/>
      <c r="F124" s="117"/>
      <c r="G124" s="14"/>
      <c r="H124" s="117"/>
    </row>
    <row r="125" spans="1:8" ht="21.75" customHeight="1" x14ac:dyDescent="0.3">
      <c r="A125" s="14"/>
      <c r="B125" s="14"/>
      <c r="C125" s="14"/>
      <c r="D125" s="117"/>
      <c r="E125" s="14"/>
      <c r="F125" s="117"/>
      <c r="G125" s="14"/>
      <c r="H125" s="117"/>
    </row>
    <row r="126" spans="1:8" s="6" customFormat="1" ht="22.5" customHeight="1" x14ac:dyDescent="0.3">
      <c r="A126" s="14"/>
      <c r="B126" s="14"/>
      <c r="C126" s="14"/>
      <c r="D126" s="117"/>
      <c r="E126" s="14"/>
      <c r="F126" s="117"/>
      <c r="G126" s="14"/>
      <c r="H126" s="117"/>
    </row>
    <row r="127" spans="1:8" s="6" customFormat="1" ht="22.5" customHeight="1" x14ac:dyDescent="0.3">
      <c r="A127" s="38"/>
      <c r="B127" s="20"/>
      <c r="C127" s="20"/>
      <c r="D127" s="20"/>
      <c r="E127" s="20"/>
      <c r="F127" s="20"/>
      <c r="G127" s="20"/>
      <c r="H127" s="20"/>
    </row>
    <row r="128" spans="1:8" x14ac:dyDescent="0.3">
      <c r="A128" s="38"/>
      <c r="B128" s="20"/>
      <c r="C128" s="20"/>
      <c r="D128" s="20"/>
      <c r="E128" s="20"/>
      <c r="F128" s="20"/>
      <c r="G128" s="20"/>
      <c r="H128" s="20"/>
    </row>
    <row r="129" spans="1:8" x14ac:dyDescent="0.2">
      <c r="A129" s="45"/>
      <c r="B129" s="10"/>
      <c r="C129" s="10"/>
      <c r="D129" s="10"/>
      <c r="E129" s="10"/>
      <c r="F129" s="10"/>
      <c r="G129" s="10"/>
      <c r="H129" s="10"/>
    </row>
    <row r="130" spans="1:8" x14ac:dyDescent="0.2">
      <c r="A130" s="45"/>
      <c r="B130" s="10"/>
      <c r="C130" s="10"/>
      <c r="D130" s="10"/>
      <c r="E130" s="10"/>
      <c r="F130" s="10"/>
      <c r="G130" s="10"/>
      <c r="H130" s="10"/>
    </row>
    <row r="131" spans="1:8" x14ac:dyDescent="0.2">
      <c r="A131" s="45"/>
      <c r="B131" s="10"/>
      <c r="C131" s="10"/>
      <c r="D131" s="10"/>
      <c r="E131" s="10"/>
      <c r="F131" s="10"/>
      <c r="G131" s="10"/>
      <c r="H131" s="10"/>
    </row>
    <row r="132" spans="1:8" x14ac:dyDescent="0.2">
      <c r="A132" s="45"/>
      <c r="B132" s="10"/>
      <c r="C132" s="10"/>
      <c r="D132" s="10"/>
      <c r="E132" s="10"/>
      <c r="F132" s="10"/>
      <c r="G132" s="10"/>
      <c r="H132" s="10"/>
    </row>
    <row r="133" spans="1:8" x14ac:dyDescent="0.2">
      <c r="A133" s="45"/>
      <c r="B133" s="10"/>
      <c r="C133" s="10"/>
      <c r="D133" s="10"/>
      <c r="E133" s="10"/>
      <c r="F133" s="10"/>
      <c r="G133" s="10"/>
      <c r="H133" s="10"/>
    </row>
    <row r="134" spans="1:8" ht="39" customHeight="1" x14ac:dyDescent="0.2">
      <c r="A134" s="45"/>
      <c r="B134" s="10"/>
      <c r="C134" s="10"/>
      <c r="D134" s="10"/>
      <c r="E134" s="10"/>
      <c r="F134" s="10"/>
      <c r="G134" s="10"/>
      <c r="H134" s="10"/>
    </row>
    <row r="135" spans="1:8" x14ac:dyDescent="0.2">
      <c r="A135" s="45"/>
      <c r="B135" s="10"/>
      <c r="C135" s="10"/>
      <c r="D135" s="10"/>
      <c r="E135" s="10"/>
      <c r="F135" s="10"/>
      <c r="G135" s="10"/>
      <c r="H135" s="10"/>
    </row>
    <row r="136" spans="1:8" x14ac:dyDescent="0.2">
      <c r="A136" s="45"/>
      <c r="B136" s="10"/>
      <c r="C136" s="10"/>
      <c r="D136" s="10"/>
      <c r="E136" s="10"/>
      <c r="F136" s="10"/>
      <c r="G136" s="10"/>
      <c r="H136" s="10"/>
    </row>
    <row r="137" spans="1:8" ht="20.25" x14ac:dyDescent="0.3">
      <c r="A137" s="21"/>
      <c r="B137" s="21"/>
      <c r="C137" s="21"/>
      <c r="D137" s="21"/>
      <c r="E137" s="21"/>
      <c r="F137" s="117"/>
      <c r="G137" s="21"/>
      <c r="H137" s="21"/>
    </row>
    <row r="138" spans="1:8" x14ac:dyDescent="0.2">
      <c r="A138" s="45"/>
      <c r="B138" s="10"/>
      <c r="C138" s="10"/>
      <c r="D138" s="10"/>
      <c r="E138" s="10"/>
      <c r="F138" s="10"/>
      <c r="G138" s="10"/>
      <c r="H138" s="10"/>
    </row>
    <row r="139" spans="1:8" x14ac:dyDescent="0.2">
      <c r="A139" s="45"/>
      <c r="B139" s="10"/>
      <c r="C139" s="10"/>
      <c r="D139" s="10"/>
      <c r="E139" s="10"/>
      <c r="F139" s="10"/>
      <c r="G139" s="10"/>
      <c r="H139" s="10"/>
    </row>
    <row r="140" spans="1:8" x14ac:dyDescent="0.2">
      <c r="A140" s="45"/>
      <c r="B140" s="10"/>
      <c r="C140" s="10"/>
      <c r="D140" s="10"/>
      <c r="E140" s="10"/>
      <c r="F140" s="10"/>
      <c r="G140" s="10"/>
      <c r="H140" s="10"/>
    </row>
    <row r="141" spans="1:8" x14ac:dyDescent="0.2">
      <c r="A141" s="45"/>
      <c r="B141" s="10"/>
      <c r="C141" s="10"/>
      <c r="D141" s="10"/>
      <c r="E141" s="10"/>
      <c r="F141" s="10"/>
      <c r="G141" s="10"/>
      <c r="H141" s="10"/>
    </row>
    <row r="142" spans="1:8" ht="20.25" x14ac:dyDescent="0.3">
      <c r="A142" s="21"/>
      <c r="B142" s="21"/>
      <c r="C142" s="21"/>
      <c r="D142" s="21"/>
      <c r="E142" s="21"/>
      <c r="F142" s="117"/>
      <c r="G142" s="21"/>
      <c r="H142" s="21"/>
    </row>
    <row r="143" spans="1:8" ht="134.25" customHeight="1" x14ac:dyDescent="0.2">
      <c r="A143" s="23"/>
      <c r="B143" s="23"/>
      <c r="C143" s="23"/>
      <c r="D143" s="23"/>
      <c r="E143" s="23"/>
      <c r="F143" s="23"/>
      <c r="G143" s="23"/>
      <c r="H143" s="23"/>
    </row>
    <row r="144" spans="1:8" ht="39.75" customHeight="1" x14ac:dyDescent="0.2">
      <c r="A144" s="37"/>
      <c r="B144" s="19"/>
      <c r="C144" s="19"/>
      <c r="D144" s="19"/>
      <c r="E144" s="19"/>
      <c r="F144" s="126"/>
      <c r="G144" s="19"/>
      <c r="H144" s="19"/>
    </row>
    <row r="145" spans="1:8" ht="42.75" customHeight="1" x14ac:dyDescent="0.2">
      <c r="A145" s="45"/>
      <c r="B145" s="10"/>
      <c r="C145" s="10"/>
      <c r="D145" s="10"/>
      <c r="E145" s="10"/>
      <c r="F145" s="10"/>
      <c r="G145" s="10"/>
      <c r="H145" s="10"/>
    </row>
    <row r="146" spans="1:8" ht="29.25" customHeight="1" x14ac:dyDescent="0.2">
      <c r="A146" s="45"/>
      <c r="B146" s="45"/>
      <c r="C146" s="45"/>
      <c r="D146" s="116"/>
      <c r="E146" s="45"/>
      <c r="F146" s="116"/>
      <c r="G146" s="45"/>
      <c r="H146" s="116"/>
    </row>
    <row r="147" spans="1:8" s="6" customFormat="1" ht="29.25" customHeight="1" x14ac:dyDescent="0.3">
      <c r="A147" s="23"/>
      <c r="B147" s="23"/>
      <c r="C147" s="23"/>
      <c r="D147" s="23"/>
      <c r="E147" s="23"/>
      <c r="F147" s="23"/>
      <c r="G147" s="23"/>
      <c r="H147" s="23"/>
    </row>
    <row r="148" spans="1:8" s="6" customFormat="1" ht="29.25" customHeight="1" x14ac:dyDescent="0.3">
      <c r="A148" s="23"/>
      <c r="B148" s="23"/>
      <c r="C148" s="23"/>
      <c r="D148" s="23"/>
      <c r="E148" s="23"/>
      <c r="F148" s="23"/>
      <c r="G148" s="23"/>
      <c r="H148" s="23"/>
    </row>
    <row r="149" spans="1:8" s="6" customFormat="1" ht="39.75" customHeight="1" x14ac:dyDescent="0.3">
      <c r="A149" s="23"/>
      <c r="B149" s="23"/>
      <c r="C149" s="23"/>
      <c r="D149" s="23"/>
      <c r="E149" s="23"/>
      <c r="F149" s="23"/>
      <c r="G149" s="23"/>
      <c r="H149" s="23"/>
    </row>
    <row r="150" spans="1:8" s="6" customFormat="1" ht="42" customHeight="1" x14ac:dyDescent="0.3">
      <c r="A150" s="23"/>
      <c r="B150" s="23"/>
      <c r="C150" s="23"/>
      <c r="D150" s="23"/>
      <c r="E150" s="23"/>
      <c r="F150" s="23"/>
      <c r="G150" s="23"/>
      <c r="H150" s="23"/>
    </row>
    <row r="151" spans="1:8" s="6" customFormat="1" ht="28.5" customHeight="1" x14ac:dyDescent="0.3">
      <c r="A151" s="23"/>
      <c r="B151" s="23"/>
      <c r="C151" s="23"/>
      <c r="D151" s="23"/>
      <c r="E151" s="23"/>
      <c r="F151" s="23"/>
      <c r="G151" s="23"/>
      <c r="H151" s="23"/>
    </row>
    <row r="152" spans="1:8" s="6" customFormat="1" ht="21.75" customHeight="1" x14ac:dyDescent="0.3">
      <c r="A152" s="23"/>
      <c r="B152" s="23"/>
      <c r="C152" s="23"/>
      <c r="D152" s="23"/>
      <c r="E152" s="23"/>
      <c r="F152" s="23"/>
      <c r="G152" s="23"/>
      <c r="H152" s="23"/>
    </row>
    <row r="153" spans="1:8" ht="29.25" customHeight="1" x14ac:dyDescent="0.2">
      <c r="A153" s="23"/>
      <c r="B153" s="23"/>
      <c r="C153" s="23"/>
      <c r="D153" s="23"/>
      <c r="E153" s="23"/>
      <c r="F153" s="23"/>
      <c r="G153" s="23"/>
      <c r="H153" s="23"/>
    </row>
    <row r="154" spans="1:8" ht="58.5" customHeight="1" x14ac:dyDescent="0.2">
      <c r="A154" s="45"/>
      <c r="B154" s="45"/>
      <c r="C154" s="45"/>
      <c r="D154" s="116"/>
      <c r="E154" s="45"/>
      <c r="F154" s="116"/>
      <c r="G154" s="45"/>
      <c r="H154" s="116"/>
    </row>
    <row r="155" spans="1:8" ht="44.25" customHeight="1" x14ac:dyDescent="0.2">
      <c r="A155" s="23"/>
      <c r="B155" s="23"/>
      <c r="C155" s="23"/>
      <c r="D155" s="23"/>
      <c r="E155" s="23"/>
      <c r="F155" s="23"/>
      <c r="G155" s="23"/>
      <c r="H155" s="23"/>
    </row>
    <row r="156" spans="1:8" ht="57" customHeight="1" x14ac:dyDescent="0.2">
      <c r="A156" s="23"/>
      <c r="B156" s="23"/>
      <c r="C156" s="23"/>
      <c r="D156" s="23"/>
      <c r="E156" s="23"/>
      <c r="F156" s="23"/>
      <c r="G156" s="23"/>
      <c r="H156" s="23"/>
    </row>
    <row r="157" spans="1:8" x14ac:dyDescent="0.2">
      <c r="A157" s="23"/>
      <c r="B157" s="23"/>
      <c r="C157" s="23"/>
      <c r="D157" s="23"/>
      <c r="E157" s="23"/>
      <c r="F157" s="23"/>
      <c r="G157" s="23"/>
      <c r="H157" s="23"/>
    </row>
    <row r="158" spans="1:8" ht="63.75" customHeight="1" x14ac:dyDescent="0.2">
      <c r="A158" s="45"/>
      <c r="B158" s="10"/>
      <c r="C158" s="10"/>
      <c r="D158" s="10"/>
      <c r="E158" s="10"/>
      <c r="F158" s="10"/>
      <c r="G158" s="10"/>
      <c r="H158" s="10"/>
    </row>
    <row r="159" spans="1:8" ht="54" customHeight="1" x14ac:dyDescent="0.2">
      <c r="A159" s="39"/>
      <c r="B159" s="24"/>
      <c r="C159" s="24"/>
      <c r="D159" s="24"/>
      <c r="E159" s="24"/>
      <c r="F159" s="127"/>
      <c r="G159" s="24"/>
      <c r="H159" s="24"/>
    </row>
    <row r="160" spans="1:8" ht="66" customHeight="1" x14ac:dyDescent="0.2">
      <c r="A160" s="45"/>
      <c r="B160" s="45"/>
      <c r="C160" s="45"/>
      <c r="D160" s="116"/>
      <c r="E160" s="45"/>
      <c r="F160" s="116"/>
      <c r="G160" s="45"/>
      <c r="H160" s="116"/>
    </row>
    <row r="161" spans="1:8" ht="54" customHeight="1" x14ac:dyDescent="0.2">
      <c r="A161" s="25"/>
      <c r="B161" s="25"/>
      <c r="C161" s="25"/>
      <c r="D161" s="25"/>
      <c r="E161" s="25"/>
      <c r="F161" s="25"/>
      <c r="G161" s="25"/>
      <c r="H161" s="25"/>
    </row>
    <row r="162" spans="1:8" ht="42" customHeight="1" x14ac:dyDescent="0.3">
      <c r="A162" s="14"/>
      <c r="B162" s="14"/>
      <c r="C162" s="14"/>
      <c r="D162" s="117"/>
      <c r="E162" s="14"/>
      <c r="F162" s="117"/>
      <c r="G162" s="14"/>
      <c r="H162" s="117"/>
    </row>
    <row r="163" spans="1:8" ht="27" customHeight="1" x14ac:dyDescent="0.2">
      <c r="A163" s="45"/>
      <c r="B163" s="45"/>
      <c r="C163" s="45"/>
      <c r="D163" s="116"/>
      <c r="E163" s="45"/>
      <c r="F163" s="116"/>
      <c r="G163" s="45"/>
      <c r="H163" s="116"/>
    </row>
    <row r="164" spans="1:8" ht="42" customHeight="1" x14ac:dyDescent="0.3">
      <c r="A164" s="14"/>
      <c r="B164" s="14"/>
      <c r="C164" s="14"/>
      <c r="D164" s="117"/>
      <c r="E164" s="14"/>
      <c r="F164" s="117"/>
      <c r="G164" s="14"/>
      <c r="H164" s="117"/>
    </row>
    <row r="165" spans="1:8" ht="96.75" customHeight="1" x14ac:dyDescent="0.2">
      <c r="A165" s="45"/>
      <c r="B165" s="10"/>
      <c r="C165" s="10"/>
      <c r="D165" s="10"/>
      <c r="E165" s="10"/>
      <c r="F165" s="10"/>
      <c r="G165" s="10"/>
      <c r="H165" s="10"/>
    </row>
    <row r="166" spans="1:8" ht="36.75" customHeight="1" x14ac:dyDescent="0.2">
      <c r="A166" s="25"/>
      <c r="B166" s="25"/>
      <c r="C166" s="25"/>
      <c r="D166" s="25"/>
      <c r="E166" s="25"/>
      <c r="F166" s="25"/>
      <c r="G166" s="25"/>
      <c r="H166" s="25"/>
    </row>
    <row r="167" spans="1:8" ht="36.75" customHeight="1" x14ac:dyDescent="0.2">
      <c r="A167" s="45"/>
      <c r="B167" s="45"/>
      <c r="C167" s="45"/>
      <c r="D167" s="116"/>
      <c r="E167" s="45"/>
      <c r="F167" s="116"/>
      <c r="G167" s="45"/>
      <c r="H167" s="116"/>
    </row>
    <row r="168" spans="1:8" ht="36.75" customHeight="1" x14ac:dyDescent="0.3">
      <c r="A168" s="14"/>
      <c r="B168" s="26"/>
      <c r="C168" s="26"/>
      <c r="D168" s="26"/>
      <c r="E168" s="26"/>
      <c r="F168" s="26"/>
      <c r="G168" s="26"/>
      <c r="H168" s="26"/>
    </row>
    <row r="169" spans="1:8" ht="36.75" customHeight="1" x14ac:dyDescent="0.2">
      <c r="A169" s="45"/>
      <c r="B169" s="45"/>
      <c r="C169" s="45"/>
      <c r="D169" s="116"/>
      <c r="E169" s="45"/>
      <c r="F169" s="116"/>
      <c r="G169" s="45"/>
      <c r="H169" s="116"/>
    </row>
    <row r="170" spans="1:8" ht="36.75" customHeight="1" x14ac:dyDescent="0.2">
      <c r="A170" s="45"/>
      <c r="B170" s="45"/>
      <c r="C170" s="45"/>
      <c r="D170" s="116"/>
      <c r="E170" s="45"/>
      <c r="F170" s="116"/>
      <c r="G170" s="45"/>
      <c r="H170" s="116"/>
    </row>
    <row r="171" spans="1:8" ht="36.75" customHeight="1" x14ac:dyDescent="0.2">
      <c r="A171" s="45"/>
      <c r="B171" s="45"/>
      <c r="C171" s="45"/>
      <c r="D171" s="116"/>
      <c r="E171" s="45"/>
      <c r="F171" s="116"/>
      <c r="G171" s="45"/>
      <c r="H171" s="116"/>
    </row>
    <row r="172" spans="1:8" ht="36.75" customHeight="1" x14ac:dyDescent="0.2">
      <c r="A172" s="45"/>
      <c r="B172" s="45"/>
      <c r="C172" s="45"/>
      <c r="D172" s="116"/>
      <c r="E172" s="45"/>
      <c r="F172" s="116"/>
      <c r="G172" s="45"/>
      <c r="H172" s="116"/>
    </row>
    <row r="173" spans="1:8" ht="36.75" customHeight="1" x14ac:dyDescent="0.2">
      <c r="A173" s="45"/>
      <c r="B173" s="45"/>
      <c r="C173" s="45"/>
      <c r="D173" s="116"/>
      <c r="E173" s="45"/>
      <c r="F173" s="116"/>
      <c r="G173" s="45"/>
      <c r="H173" s="116"/>
    </row>
    <row r="174" spans="1:8" ht="42" customHeight="1" x14ac:dyDescent="0.2">
      <c r="A174" s="45"/>
      <c r="B174" s="45"/>
      <c r="C174" s="45"/>
      <c r="D174" s="116"/>
      <c r="E174" s="45"/>
      <c r="F174" s="116"/>
      <c r="G174" s="45"/>
      <c r="H174" s="116"/>
    </row>
    <row r="175" spans="1:8" ht="36.75" customHeight="1" x14ac:dyDescent="0.2">
      <c r="A175" s="45"/>
      <c r="B175" s="45"/>
      <c r="C175" s="45"/>
      <c r="D175" s="116"/>
      <c r="E175" s="45"/>
      <c r="F175" s="116"/>
      <c r="G175" s="45"/>
      <c r="H175" s="116"/>
    </row>
    <row r="176" spans="1:8" ht="36.75" customHeight="1" x14ac:dyDescent="0.2">
      <c r="A176" s="45"/>
      <c r="B176" s="45"/>
      <c r="C176" s="45"/>
      <c r="D176" s="116"/>
      <c r="E176" s="45"/>
      <c r="F176" s="116"/>
      <c r="G176" s="45"/>
      <c r="H176" s="116"/>
    </row>
    <row r="177" spans="1:8" ht="36.75" customHeight="1" x14ac:dyDescent="0.2">
      <c r="A177" s="45"/>
      <c r="B177" s="45"/>
      <c r="C177" s="45"/>
      <c r="D177" s="116"/>
      <c r="E177" s="45"/>
      <c r="F177" s="116"/>
      <c r="G177" s="45"/>
      <c r="H177" s="116"/>
    </row>
    <row r="178" spans="1:8" ht="36.75" customHeight="1" x14ac:dyDescent="0.2">
      <c r="A178" s="45"/>
      <c r="B178" s="45"/>
      <c r="C178" s="45"/>
      <c r="D178" s="116"/>
      <c r="E178" s="45"/>
      <c r="F178" s="116"/>
      <c r="G178" s="45"/>
      <c r="H178" s="116"/>
    </row>
    <row r="179" spans="1:8" ht="36.75" customHeight="1" x14ac:dyDescent="0.2">
      <c r="A179" s="45"/>
      <c r="B179" s="45"/>
      <c r="C179" s="45"/>
      <c r="D179" s="116"/>
      <c r="E179" s="45"/>
      <c r="F179" s="116"/>
      <c r="G179" s="45"/>
      <c r="H179" s="116"/>
    </row>
    <row r="180" spans="1:8" ht="36.75" customHeight="1" x14ac:dyDescent="0.2">
      <c r="A180" s="45"/>
      <c r="B180" s="45"/>
      <c r="C180" s="45"/>
      <c r="D180" s="116"/>
      <c r="E180" s="45"/>
      <c r="F180" s="116"/>
      <c r="G180" s="45"/>
      <c r="H180" s="116"/>
    </row>
    <row r="181" spans="1:8" ht="29.25" customHeight="1" x14ac:dyDescent="0.2">
      <c r="A181" s="45"/>
      <c r="B181" s="45"/>
      <c r="C181" s="45"/>
      <c r="D181" s="116"/>
      <c r="E181" s="45"/>
      <c r="F181" s="116"/>
      <c r="G181" s="45"/>
      <c r="H181" s="116"/>
    </row>
    <row r="182" spans="1:8" ht="26.25" customHeight="1" x14ac:dyDescent="0.2">
      <c r="A182" s="45"/>
      <c r="B182" s="45"/>
      <c r="C182" s="45"/>
      <c r="D182" s="116"/>
      <c r="E182" s="45"/>
      <c r="F182" s="116"/>
      <c r="G182" s="45"/>
      <c r="H182" s="116"/>
    </row>
    <row r="183" spans="1:8" ht="26.25" customHeight="1" x14ac:dyDescent="0.2">
      <c r="A183" s="45"/>
      <c r="B183" s="45"/>
      <c r="C183" s="45"/>
      <c r="D183" s="116"/>
      <c r="E183" s="45"/>
      <c r="F183" s="116"/>
      <c r="G183" s="45"/>
      <c r="H183" s="116"/>
    </row>
    <row r="184" spans="1:8" ht="36.75" customHeight="1" x14ac:dyDescent="0.2">
      <c r="A184" s="45"/>
      <c r="B184" s="45"/>
      <c r="C184" s="45"/>
      <c r="D184" s="116"/>
      <c r="E184" s="45"/>
      <c r="F184" s="116"/>
      <c r="G184" s="45"/>
      <c r="H184" s="116"/>
    </row>
    <row r="185" spans="1:8" ht="26.25" customHeight="1" x14ac:dyDescent="0.2">
      <c r="A185" s="45"/>
      <c r="B185" s="45"/>
      <c r="C185" s="45"/>
      <c r="D185" s="116"/>
      <c r="E185" s="45"/>
      <c r="F185" s="116"/>
      <c r="G185" s="45"/>
      <c r="H185" s="116"/>
    </row>
    <row r="186" spans="1:8" ht="30.75" customHeight="1" x14ac:dyDescent="0.3">
      <c r="A186" s="14"/>
      <c r="B186" s="26"/>
      <c r="C186" s="26"/>
      <c r="D186" s="26"/>
      <c r="E186" s="26"/>
      <c r="F186" s="26"/>
      <c r="G186" s="26"/>
      <c r="H186" s="26"/>
    </row>
    <row r="187" spans="1:8" ht="80.25" customHeight="1" x14ac:dyDescent="0.3">
      <c r="A187" s="14"/>
      <c r="B187" s="14"/>
      <c r="C187" s="14"/>
      <c r="D187" s="117"/>
      <c r="E187" s="14"/>
      <c r="F187" s="117"/>
      <c r="G187" s="14"/>
      <c r="H187" s="117"/>
    </row>
    <row r="188" spans="1:8" ht="39.75" customHeight="1" x14ac:dyDescent="0.2">
      <c r="A188" s="45"/>
      <c r="B188" s="10"/>
      <c r="C188" s="10"/>
      <c r="D188" s="10"/>
      <c r="E188" s="10"/>
      <c r="F188" s="10"/>
      <c r="G188" s="10"/>
      <c r="H188" s="10"/>
    </row>
    <row r="189" spans="1:8" ht="42" customHeight="1" x14ac:dyDescent="0.2">
      <c r="A189" s="45"/>
      <c r="B189" s="45"/>
      <c r="C189" s="45"/>
      <c r="D189" s="116"/>
      <c r="E189" s="45"/>
      <c r="F189" s="116"/>
      <c r="G189" s="45"/>
      <c r="H189" s="116"/>
    </row>
    <row r="190" spans="1:8" ht="22.5" customHeight="1" x14ac:dyDescent="0.2">
      <c r="A190" s="45"/>
      <c r="B190" s="45"/>
      <c r="C190" s="45"/>
      <c r="D190" s="116"/>
      <c r="E190" s="45"/>
      <c r="F190" s="116"/>
      <c r="G190" s="45"/>
      <c r="H190" s="116"/>
    </row>
    <row r="191" spans="1:8" ht="20.25" customHeight="1" x14ac:dyDescent="0.2">
      <c r="A191" s="45"/>
      <c r="B191" s="45"/>
      <c r="C191" s="45"/>
      <c r="D191" s="116"/>
      <c r="E191" s="45"/>
      <c r="F191" s="116"/>
      <c r="G191" s="45"/>
      <c r="H191" s="116"/>
    </row>
    <row r="192" spans="1:8" ht="20.25" x14ac:dyDescent="0.2">
      <c r="A192" s="27"/>
      <c r="B192" s="27"/>
      <c r="C192" s="27"/>
      <c r="D192" s="27"/>
      <c r="E192" s="27"/>
      <c r="F192" s="116"/>
      <c r="G192" s="27"/>
      <c r="H192" s="27"/>
    </row>
    <row r="193" spans="1:8" x14ac:dyDescent="0.2">
      <c r="A193" s="45"/>
      <c r="B193" s="45"/>
      <c r="C193" s="45"/>
      <c r="D193" s="116"/>
      <c r="E193" s="45"/>
      <c r="F193" s="116"/>
      <c r="G193" s="45"/>
      <c r="H193" s="116"/>
    </row>
    <row r="194" spans="1:8" ht="20.25" x14ac:dyDescent="0.3">
      <c r="A194" s="21"/>
      <c r="B194" s="28"/>
      <c r="C194" s="28"/>
      <c r="D194" s="28"/>
      <c r="E194" s="28"/>
      <c r="F194" s="26"/>
      <c r="G194" s="28"/>
      <c r="H194" s="28"/>
    </row>
    <row r="195" spans="1:8" ht="20.25" x14ac:dyDescent="0.3">
      <c r="A195" s="21"/>
      <c r="B195" s="28"/>
      <c r="C195" s="28"/>
      <c r="D195" s="28"/>
      <c r="E195" s="28"/>
      <c r="F195" s="26"/>
      <c r="G195" s="28"/>
      <c r="H195" s="28"/>
    </row>
    <row r="196" spans="1:8" ht="20.25" x14ac:dyDescent="0.3">
      <c r="A196" s="21"/>
      <c r="B196" s="28"/>
      <c r="C196" s="28"/>
      <c r="D196" s="28"/>
      <c r="E196" s="28"/>
      <c r="F196" s="26"/>
      <c r="G196" s="28"/>
      <c r="H196" s="28"/>
    </row>
    <row r="197" spans="1:8" ht="20.25" x14ac:dyDescent="0.3">
      <c r="A197" s="21"/>
      <c r="B197" s="28"/>
      <c r="C197" s="28"/>
      <c r="D197" s="28"/>
      <c r="E197" s="28"/>
      <c r="F197" s="26"/>
      <c r="G197" s="28"/>
      <c r="H197" s="28"/>
    </row>
    <row r="198" spans="1:8" ht="20.25" x14ac:dyDescent="0.3">
      <c r="A198" s="21"/>
      <c r="B198" s="28"/>
      <c r="C198" s="28"/>
      <c r="D198" s="28"/>
      <c r="E198" s="28"/>
      <c r="F198" s="26"/>
      <c r="G198" s="28"/>
      <c r="H198" s="28"/>
    </row>
    <row r="199" spans="1:8" ht="20.25" x14ac:dyDescent="0.3">
      <c r="A199" s="21"/>
      <c r="B199" s="28"/>
      <c r="C199" s="28"/>
      <c r="D199" s="28"/>
      <c r="E199" s="28"/>
      <c r="F199" s="26"/>
      <c r="G199" s="28"/>
      <c r="H199" s="28"/>
    </row>
    <row r="200" spans="1:8" ht="20.25" x14ac:dyDescent="0.3">
      <c r="A200" s="21"/>
      <c r="B200" s="28"/>
      <c r="C200" s="28"/>
      <c r="D200" s="28"/>
      <c r="E200" s="28"/>
      <c r="F200" s="26"/>
      <c r="G200" s="28"/>
      <c r="H200" s="28"/>
    </row>
    <row r="201" spans="1:8" ht="20.25" x14ac:dyDescent="0.3">
      <c r="A201" s="21"/>
      <c r="B201" s="28"/>
      <c r="C201" s="28"/>
      <c r="D201" s="28"/>
      <c r="E201" s="28"/>
      <c r="F201" s="26"/>
      <c r="G201" s="28"/>
      <c r="H201" s="28"/>
    </row>
    <row r="202" spans="1:8" ht="20.25" customHeight="1" x14ac:dyDescent="0.3">
      <c r="A202" s="47"/>
      <c r="B202" s="1"/>
      <c r="C202" s="1"/>
      <c r="D202" s="1"/>
      <c r="E202" s="1"/>
      <c r="G202" s="1"/>
      <c r="H202" s="1"/>
    </row>
    <row r="203" spans="1:8" ht="20.25" customHeight="1" x14ac:dyDescent="0.3">
      <c r="A203" s="21"/>
      <c r="B203" s="22"/>
      <c r="C203" s="22"/>
      <c r="D203" s="22"/>
      <c r="E203" s="22"/>
      <c r="F203" s="42"/>
      <c r="G203" s="22"/>
      <c r="H203" s="22"/>
    </row>
    <row r="204" spans="1:8" ht="20.25" x14ac:dyDescent="0.3">
      <c r="A204" s="21"/>
      <c r="B204" s="22"/>
      <c r="C204" s="22"/>
      <c r="D204" s="22"/>
      <c r="E204" s="22"/>
      <c r="F204" s="42"/>
      <c r="G204" s="22"/>
      <c r="H204" s="22"/>
    </row>
    <row r="205" spans="1:8" x14ac:dyDescent="0.3">
      <c r="A205" s="14"/>
      <c r="B205" s="42"/>
      <c r="C205" s="42"/>
      <c r="D205" s="42"/>
      <c r="E205" s="42"/>
      <c r="F205" s="42"/>
      <c r="G205" s="42"/>
      <c r="H205" s="42"/>
    </row>
    <row r="206" spans="1:8" ht="20.25" x14ac:dyDescent="0.3">
      <c r="A206" s="29"/>
      <c r="B206" s="29"/>
      <c r="C206" s="29"/>
      <c r="D206" s="29"/>
      <c r="E206" s="29"/>
      <c r="F206" s="128"/>
      <c r="G206" s="29"/>
      <c r="H206" s="29"/>
    </row>
    <row r="207" spans="1:8" ht="20.25" x14ac:dyDescent="0.3">
      <c r="A207" s="30"/>
      <c r="B207" s="30"/>
      <c r="C207" s="30"/>
      <c r="D207" s="30"/>
      <c r="E207" s="30"/>
      <c r="F207" s="31"/>
      <c r="G207" s="30"/>
      <c r="H207" s="30"/>
    </row>
    <row r="208" spans="1:8" x14ac:dyDescent="0.3">
      <c r="A208" s="31"/>
      <c r="B208" s="31"/>
      <c r="C208" s="31"/>
      <c r="D208" s="31"/>
      <c r="E208" s="31"/>
      <c r="F208" s="31"/>
      <c r="G208" s="31"/>
      <c r="H208" s="31"/>
    </row>
    <row r="209" spans="1:8" x14ac:dyDescent="0.3">
      <c r="A209" s="31"/>
      <c r="B209" s="32"/>
      <c r="C209" s="32"/>
      <c r="D209" s="32"/>
      <c r="E209" s="32"/>
      <c r="F209" s="32"/>
      <c r="G209" s="32"/>
      <c r="H209" s="32"/>
    </row>
    <row r="210" spans="1:8" x14ac:dyDescent="0.2">
      <c r="A210" s="33"/>
      <c r="B210" s="33"/>
      <c r="C210" s="33"/>
      <c r="D210" s="33"/>
      <c r="E210" s="33"/>
      <c r="F210" s="33"/>
      <c r="G210" s="33"/>
      <c r="H210" s="33"/>
    </row>
    <row r="211" spans="1:8" x14ac:dyDescent="0.3">
      <c r="A211" s="14"/>
      <c r="B211" s="26"/>
      <c r="C211" s="26"/>
      <c r="D211" s="26"/>
      <c r="E211" s="26"/>
      <c r="F211" s="26"/>
      <c r="G211" s="26"/>
      <c r="H211" s="26"/>
    </row>
    <row r="212" spans="1:8" x14ac:dyDescent="0.2">
      <c r="A212" s="33"/>
      <c r="B212" s="33"/>
      <c r="C212" s="33"/>
      <c r="D212" s="33"/>
      <c r="E212" s="33"/>
      <c r="F212" s="33"/>
      <c r="G212" s="33"/>
      <c r="H212" s="33"/>
    </row>
    <row r="213" spans="1:8" x14ac:dyDescent="0.2">
      <c r="A213" s="45"/>
      <c r="B213" s="45"/>
      <c r="C213" s="45"/>
      <c r="D213" s="116"/>
      <c r="E213" s="45"/>
      <c r="F213" s="116"/>
      <c r="G213" s="45"/>
      <c r="H213" s="116"/>
    </row>
    <row r="214" spans="1:8" x14ac:dyDescent="0.2">
      <c r="A214" s="45"/>
      <c r="B214" s="45"/>
      <c r="C214" s="45"/>
      <c r="D214" s="116"/>
      <c r="E214" s="45"/>
      <c r="F214" s="116"/>
      <c r="G214" s="45"/>
      <c r="H214" s="116"/>
    </row>
    <row r="215" spans="1:8" x14ac:dyDescent="0.2">
      <c r="A215" s="45"/>
      <c r="B215" s="45"/>
      <c r="C215" s="45"/>
      <c r="D215" s="116"/>
      <c r="E215" s="45"/>
      <c r="F215" s="116"/>
      <c r="G215" s="45"/>
      <c r="H215" s="116"/>
    </row>
    <row r="216" spans="1:8" x14ac:dyDescent="0.2">
      <c r="A216" s="45"/>
      <c r="B216" s="45"/>
      <c r="C216" s="45"/>
      <c r="D216" s="116"/>
      <c r="E216" s="45"/>
      <c r="F216" s="116"/>
      <c r="G216" s="45"/>
      <c r="H216" s="116"/>
    </row>
    <row r="217" spans="1:8" x14ac:dyDescent="0.2">
      <c r="A217" s="45"/>
      <c r="B217" s="45"/>
      <c r="C217" s="45"/>
      <c r="D217" s="116"/>
      <c r="E217" s="45"/>
      <c r="F217" s="116"/>
      <c r="G217" s="45"/>
      <c r="H217" s="116"/>
    </row>
    <row r="218" spans="1:8" x14ac:dyDescent="0.2">
      <c r="A218" s="45"/>
      <c r="B218" s="45"/>
      <c r="C218" s="45"/>
      <c r="D218" s="116"/>
      <c r="E218" s="45"/>
      <c r="F218" s="116"/>
      <c r="G218" s="45"/>
      <c r="H218" s="116"/>
    </row>
    <row r="219" spans="1:8" x14ac:dyDescent="0.2">
      <c r="A219" s="45"/>
      <c r="B219" s="45"/>
      <c r="C219" s="45"/>
      <c r="D219" s="116"/>
      <c r="E219" s="45"/>
      <c r="F219" s="116"/>
      <c r="G219" s="45"/>
      <c r="H219" s="116"/>
    </row>
    <row r="220" spans="1:8" x14ac:dyDescent="0.2">
      <c r="A220" s="45"/>
      <c r="B220" s="45"/>
      <c r="C220" s="45"/>
      <c r="D220" s="116"/>
      <c r="E220" s="45"/>
      <c r="F220" s="116"/>
      <c r="G220" s="45"/>
      <c r="H220" s="116"/>
    </row>
    <row r="221" spans="1:8" x14ac:dyDescent="0.2">
      <c r="A221" s="45"/>
      <c r="B221" s="45"/>
      <c r="C221" s="45"/>
      <c r="D221" s="116"/>
      <c r="E221" s="45"/>
      <c r="F221" s="116"/>
      <c r="G221" s="45"/>
      <c r="H221" s="116"/>
    </row>
    <row r="222" spans="1:8" x14ac:dyDescent="0.2">
      <c r="A222" s="45"/>
      <c r="B222" s="45"/>
      <c r="C222" s="45"/>
      <c r="D222" s="116"/>
      <c r="E222" s="45"/>
      <c r="F222" s="116"/>
      <c r="G222" s="45"/>
      <c r="H222" s="116"/>
    </row>
    <row r="223" spans="1:8" x14ac:dyDescent="0.2">
      <c r="A223" s="45"/>
      <c r="B223" s="45"/>
      <c r="C223" s="45"/>
      <c r="D223" s="116"/>
      <c r="E223" s="45"/>
      <c r="F223" s="116"/>
      <c r="G223" s="45"/>
      <c r="H223" s="116"/>
    </row>
    <row r="224" spans="1:8" x14ac:dyDescent="0.2">
      <c r="A224" s="34"/>
      <c r="B224" s="34"/>
      <c r="C224" s="34"/>
      <c r="D224" s="34"/>
      <c r="E224" s="34"/>
      <c r="F224" s="116"/>
      <c r="G224" s="34"/>
      <c r="H224" s="34"/>
    </row>
    <row r="225" spans="1:8" x14ac:dyDescent="0.2">
      <c r="A225" s="34"/>
      <c r="B225" s="34"/>
      <c r="C225" s="34"/>
      <c r="D225" s="34"/>
      <c r="E225" s="34"/>
      <c r="F225" s="116"/>
      <c r="G225" s="34"/>
      <c r="H225" s="34"/>
    </row>
    <row r="226" spans="1:8" ht="27" customHeight="1" x14ac:dyDescent="0.2">
      <c r="A226" s="45"/>
      <c r="B226" s="45"/>
      <c r="C226" s="45"/>
      <c r="D226" s="116"/>
      <c r="E226" s="45"/>
      <c r="F226" s="116"/>
      <c r="G226" s="45"/>
      <c r="H226" s="116"/>
    </row>
    <row r="227" spans="1:8" ht="42.75" customHeight="1" x14ac:dyDescent="0.2">
      <c r="A227" s="45"/>
      <c r="B227" s="45"/>
      <c r="C227" s="45"/>
      <c r="D227" s="116"/>
      <c r="E227" s="45"/>
      <c r="F227" s="116"/>
      <c r="G227" s="45"/>
      <c r="H227" s="116"/>
    </row>
    <row r="228" spans="1:8" ht="66.75" customHeight="1" x14ac:dyDescent="0.2">
      <c r="A228" s="34"/>
      <c r="B228" s="34"/>
      <c r="C228" s="34"/>
      <c r="D228" s="34"/>
      <c r="E228" s="34"/>
      <c r="F228" s="116"/>
      <c r="G228" s="34"/>
      <c r="H228" s="34"/>
    </row>
    <row r="229" spans="1:8" ht="49.5" customHeight="1" x14ac:dyDescent="0.2">
      <c r="A229" s="34"/>
      <c r="B229" s="34"/>
      <c r="C229" s="34"/>
      <c r="D229" s="34"/>
      <c r="E229" s="34"/>
      <c r="F229" s="116"/>
      <c r="G229" s="34"/>
      <c r="H229" s="34"/>
    </row>
    <row r="230" spans="1:8" ht="67.5" customHeight="1" x14ac:dyDescent="0.2">
      <c r="A230" s="34"/>
      <c r="B230" s="34"/>
      <c r="C230" s="34"/>
      <c r="D230" s="34"/>
      <c r="E230" s="34"/>
      <c r="F230" s="116"/>
      <c r="G230" s="34"/>
      <c r="H230" s="34"/>
    </row>
    <row r="231" spans="1:8" ht="45" customHeight="1" x14ac:dyDescent="0.2">
      <c r="A231" s="34"/>
      <c r="B231" s="34"/>
      <c r="C231" s="34"/>
      <c r="D231" s="34"/>
      <c r="E231" s="34"/>
      <c r="F231" s="116"/>
      <c r="G231" s="34"/>
      <c r="H231" s="34"/>
    </row>
    <row r="232" spans="1:8" ht="36" customHeight="1" x14ac:dyDescent="0.2">
      <c r="A232" s="34"/>
      <c r="B232" s="34"/>
      <c r="C232" s="34"/>
      <c r="D232" s="34"/>
      <c r="E232" s="34"/>
      <c r="F232" s="116"/>
      <c r="G232" s="34"/>
      <c r="H232" s="34"/>
    </row>
    <row r="233" spans="1:8" ht="28.5" customHeight="1" x14ac:dyDescent="0.2">
      <c r="A233" s="45"/>
      <c r="B233" s="45"/>
      <c r="C233" s="45"/>
      <c r="D233" s="116"/>
      <c r="E233" s="45"/>
      <c r="F233" s="116"/>
      <c r="G233" s="45"/>
      <c r="H233" s="116"/>
    </row>
    <row r="234" spans="1:8" ht="36.75" customHeight="1" x14ac:dyDescent="0.2">
      <c r="A234" s="45"/>
      <c r="B234" s="45"/>
      <c r="C234" s="45"/>
      <c r="D234" s="116"/>
      <c r="E234" s="45"/>
      <c r="F234" s="116"/>
      <c r="G234" s="45"/>
      <c r="H234" s="116"/>
    </row>
    <row r="235" spans="1:8" ht="47.25" customHeight="1" x14ac:dyDescent="0.2">
      <c r="A235" s="45"/>
      <c r="B235" s="45"/>
      <c r="C235" s="45"/>
      <c r="D235" s="116"/>
      <c r="E235" s="45"/>
      <c r="F235" s="116"/>
      <c r="G235" s="45"/>
      <c r="H235" s="116"/>
    </row>
    <row r="236" spans="1:8" ht="45" customHeight="1" x14ac:dyDescent="0.2">
      <c r="A236" s="34"/>
      <c r="B236" s="34"/>
      <c r="C236" s="34"/>
      <c r="D236" s="34"/>
      <c r="E236" s="34"/>
      <c r="F236" s="116"/>
      <c r="G236" s="34"/>
      <c r="H236" s="34"/>
    </row>
    <row r="237" spans="1:8" ht="63.75" customHeight="1" x14ac:dyDescent="0.2">
      <c r="A237" s="34"/>
      <c r="B237" s="34"/>
      <c r="C237" s="34"/>
      <c r="D237" s="34"/>
      <c r="E237" s="34"/>
      <c r="F237" s="116"/>
      <c r="G237" s="34"/>
      <c r="H237" s="34"/>
    </row>
    <row r="238" spans="1:8" ht="44.25" customHeight="1" x14ac:dyDescent="0.2">
      <c r="A238" s="34"/>
      <c r="B238" s="34"/>
      <c r="C238" s="34"/>
      <c r="D238" s="34"/>
      <c r="E238" s="34"/>
      <c r="F238" s="116"/>
      <c r="G238" s="34"/>
      <c r="H238" s="34"/>
    </row>
    <row r="239" spans="1:8" ht="45.75" customHeight="1" x14ac:dyDescent="0.2">
      <c r="A239" s="45"/>
      <c r="B239" s="45"/>
      <c r="C239" s="45"/>
      <c r="D239" s="116"/>
      <c r="E239" s="45"/>
      <c r="F239" s="116"/>
      <c r="G239" s="45"/>
      <c r="H239" s="116"/>
    </row>
    <row r="240" spans="1:8" ht="42" customHeight="1" x14ac:dyDescent="0.2">
      <c r="A240" s="45"/>
      <c r="B240" s="45"/>
      <c r="C240" s="45"/>
      <c r="D240" s="116"/>
      <c r="E240" s="45"/>
      <c r="F240" s="116"/>
      <c r="G240" s="45"/>
      <c r="H240" s="116"/>
    </row>
    <row r="241" spans="1:8" x14ac:dyDescent="0.2">
      <c r="A241" s="45"/>
      <c r="B241" s="45"/>
      <c r="C241" s="45"/>
      <c r="D241" s="116"/>
      <c r="E241" s="45"/>
      <c r="F241" s="116"/>
      <c r="G241" s="45"/>
      <c r="H241" s="116"/>
    </row>
    <row r="242" spans="1:8" x14ac:dyDescent="0.2">
      <c r="A242" s="45"/>
      <c r="B242" s="45"/>
      <c r="C242" s="45"/>
      <c r="D242" s="116"/>
      <c r="E242" s="45"/>
      <c r="F242" s="116"/>
      <c r="G242" s="45"/>
      <c r="H242" s="116"/>
    </row>
    <row r="243" spans="1:8" x14ac:dyDescent="0.2">
      <c r="A243" s="45"/>
      <c r="B243" s="45"/>
      <c r="C243" s="45"/>
      <c r="D243" s="116"/>
      <c r="E243" s="45"/>
      <c r="F243" s="116"/>
      <c r="G243" s="45"/>
      <c r="H243" s="116"/>
    </row>
    <row r="244" spans="1:8" x14ac:dyDescent="0.2">
      <c r="A244" s="34"/>
      <c r="B244" s="34"/>
      <c r="C244" s="34"/>
      <c r="D244" s="34"/>
      <c r="E244" s="34"/>
      <c r="F244" s="116"/>
      <c r="G244" s="34"/>
      <c r="H244" s="34"/>
    </row>
    <row r="245" spans="1:8" x14ac:dyDescent="0.2">
      <c r="A245" s="34"/>
      <c r="B245" s="34"/>
      <c r="C245" s="34"/>
      <c r="D245" s="34"/>
      <c r="E245" s="34"/>
      <c r="F245" s="116"/>
      <c r="G245" s="34"/>
      <c r="H245" s="34"/>
    </row>
    <row r="246" spans="1:8" x14ac:dyDescent="0.2">
      <c r="A246" s="45"/>
      <c r="B246" s="10"/>
      <c r="C246" s="10"/>
      <c r="D246" s="10"/>
      <c r="E246" s="10"/>
      <c r="F246" s="10"/>
      <c r="G246" s="10"/>
      <c r="H246" s="10"/>
    </row>
    <row r="247" spans="1:8" x14ac:dyDescent="0.3">
      <c r="A247" s="14"/>
      <c r="B247" s="26"/>
      <c r="C247" s="26"/>
      <c r="D247" s="26"/>
      <c r="E247" s="26"/>
      <c r="F247" s="26"/>
      <c r="G247" s="26"/>
      <c r="H247" s="26"/>
    </row>
    <row r="248" spans="1:8" x14ac:dyDescent="0.3">
      <c r="A248" s="14"/>
      <c r="B248" s="26"/>
      <c r="C248" s="26"/>
      <c r="D248" s="26"/>
      <c r="E248" s="26"/>
      <c r="F248" s="26"/>
      <c r="G248" s="26"/>
      <c r="H248" s="26"/>
    </row>
    <row r="249" spans="1:8" x14ac:dyDescent="0.3">
      <c r="A249" s="14"/>
      <c r="B249" s="26"/>
      <c r="C249" s="26"/>
      <c r="D249" s="26"/>
      <c r="E249" s="26"/>
      <c r="F249" s="26"/>
      <c r="G249" s="26"/>
      <c r="H249" s="26"/>
    </row>
    <row r="250" spans="1:8" x14ac:dyDescent="0.3">
      <c r="A250" s="14"/>
      <c r="B250" s="26"/>
      <c r="C250" s="26"/>
      <c r="D250" s="26"/>
      <c r="E250" s="26"/>
      <c r="F250" s="26"/>
      <c r="G250" s="26"/>
      <c r="H250" s="26"/>
    </row>
    <row r="251" spans="1:8" x14ac:dyDescent="0.3">
      <c r="A251" s="14"/>
      <c r="B251" s="26"/>
      <c r="C251" s="26"/>
      <c r="D251" s="26"/>
      <c r="E251" s="26"/>
      <c r="F251" s="26"/>
      <c r="G251" s="26"/>
      <c r="H251" s="26"/>
    </row>
    <row r="252" spans="1:8" x14ac:dyDescent="0.3">
      <c r="A252" s="40"/>
      <c r="B252" s="35"/>
      <c r="C252" s="35"/>
      <c r="D252" s="35"/>
      <c r="E252" s="35"/>
      <c r="F252" s="26"/>
      <c r="G252" s="35"/>
      <c r="H252" s="35"/>
    </row>
    <row r="253" spans="1:8" x14ac:dyDescent="0.3">
      <c r="A253" s="40"/>
      <c r="B253" s="35"/>
      <c r="C253" s="35"/>
      <c r="D253" s="35"/>
      <c r="E253" s="35"/>
      <c r="F253" s="26"/>
      <c r="G253" s="35"/>
      <c r="H253" s="35"/>
    </row>
    <row r="254" spans="1:8" x14ac:dyDescent="0.2">
      <c r="A254" s="45"/>
      <c r="B254" s="10"/>
      <c r="C254" s="10"/>
      <c r="D254" s="10"/>
      <c r="E254" s="10"/>
      <c r="F254" s="10"/>
      <c r="G254" s="10"/>
      <c r="H254" s="10"/>
    </row>
    <row r="255" spans="1:8" x14ac:dyDescent="0.2">
      <c r="A255" s="45"/>
      <c r="B255" s="10"/>
      <c r="C255" s="10"/>
      <c r="D255" s="10"/>
      <c r="E255" s="10"/>
      <c r="F255" s="10"/>
      <c r="G255" s="10"/>
      <c r="H255" s="10"/>
    </row>
    <row r="256" spans="1:8" x14ac:dyDescent="0.2">
      <c r="A256" s="45"/>
      <c r="B256" s="10"/>
      <c r="C256" s="10"/>
      <c r="D256" s="10"/>
      <c r="E256" s="10"/>
      <c r="F256" s="10"/>
      <c r="G256" s="10"/>
      <c r="H256" s="10"/>
    </row>
    <row r="257" spans="1:8" x14ac:dyDescent="0.2">
      <c r="A257" s="45"/>
      <c r="B257" s="10"/>
      <c r="C257" s="10"/>
      <c r="D257" s="10"/>
      <c r="E257" s="10"/>
      <c r="F257" s="10"/>
      <c r="G257" s="10"/>
      <c r="H257" s="10"/>
    </row>
    <row r="258" spans="1:8" x14ac:dyDescent="0.2">
      <c r="A258" s="45"/>
      <c r="B258" s="10"/>
      <c r="C258" s="10"/>
      <c r="D258" s="10"/>
      <c r="E258" s="10"/>
      <c r="F258" s="10"/>
      <c r="G258" s="10"/>
      <c r="H258" s="10"/>
    </row>
    <row r="259" spans="1:8" x14ac:dyDescent="0.2">
      <c r="A259" s="45"/>
      <c r="B259" s="10"/>
      <c r="C259" s="10"/>
      <c r="D259" s="10"/>
      <c r="E259" s="10"/>
      <c r="F259" s="10"/>
      <c r="G259" s="10"/>
      <c r="H259" s="10"/>
    </row>
    <row r="260" spans="1:8" x14ac:dyDescent="0.2">
      <c r="A260" s="45"/>
      <c r="B260" s="10"/>
      <c r="C260" s="10"/>
      <c r="D260" s="10"/>
      <c r="E260" s="10"/>
      <c r="F260" s="10"/>
      <c r="G260" s="10"/>
      <c r="H260" s="10"/>
    </row>
    <row r="261" spans="1:8" x14ac:dyDescent="0.2">
      <c r="A261" s="34"/>
      <c r="B261" s="36"/>
      <c r="C261" s="36"/>
      <c r="D261" s="36"/>
      <c r="E261" s="36"/>
      <c r="F261" s="10"/>
      <c r="G261" s="36"/>
      <c r="H261" s="36"/>
    </row>
    <row r="262" spans="1:8" x14ac:dyDescent="0.2">
      <c r="A262" s="34"/>
      <c r="B262" s="36"/>
      <c r="C262" s="36"/>
      <c r="D262" s="36"/>
      <c r="E262" s="36"/>
      <c r="F262" s="10"/>
      <c r="G262" s="36"/>
      <c r="H262" s="36"/>
    </row>
    <row r="263" spans="1:8" x14ac:dyDescent="0.2">
      <c r="A263" s="45"/>
      <c r="B263" s="10"/>
      <c r="C263" s="10"/>
      <c r="D263" s="10"/>
      <c r="E263" s="10"/>
      <c r="F263" s="10"/>
      <c r="G263" s="10"/>
      <c r="H263" s="10"/>
    </row>
    <row r="264" spans="1:8" x14ac:dyDescent="0.2">
      <c r="A264" s="45"/>
      <c r="B264" s="10"/>
      <c r="C264" s="10"/>
      <c r="D264" s="10"/>
      <c r="E264" s="10"/>
      <c r="F264" s="10"/>
      <c r="G264" s="10"/>
      <c r="H264" s="10"/>
    </row>
    <row r="265" spans="1:8" x14ac:dyDescent="0.2">
      <c r="A265" s="45"/>
      <c r="B265" s="10"/>
      <c r="C265" s="10"/>
      <c r="D265" s="10"/>
      <c r="E265" s="10"/>
      <c r="F265" s="10"/>
      <c r="G265" s="10"/>
      <c r="H265" s="10"/>
    </row>
    <row r="266" spans="1:8" x14ac:dyDescent="0.2">
      <c r="A266" s="34"/>
      <c r="B266" s="36"/>
      <c r="C266" s="36"/>
      <c r="D266" s="36"/>
      <c r="E266" s="36"/>
      <c r="F266" s="10"/>
      <c r="G266" s="36"/>
      <c r="H266" s="36"/>
    </row>
    <row r="267" spans="1:8" x14ac:dyDescent="0.2">
      <c r="A267" s="45"/>
      <c r="B267" s="10"/>
      <c r="C267" s="10"/>
      <c r="D267" s="10"/>
      <c r="E267" s="10"/>
      <c r="F267" s="10"/>
      <c r="G267" s="10"/>
      <c r="H267" s="10"/>
    </row>
  </sheetData>
  <mergeCells count="74">
    <mergeCell ref="E22:E23"/>
    <mergeCell ref="B22:B23"/>
    <mergeCell ref="E12:E13"/>
    <mergeCell ref="B12:B13"/>
    <mergeCell ref="A10:H10"/>
    <mergeCell ref="B18:B19"/>
    <mergeCell ref="B20:B21"/>
    <mergeCell ref="E15:E17"/>
    <mergeCell ref="E18:E19"/>
    <mergeCell ref="E20:E21"/>
    <mergeCell ref="G15:G17"/>
    <mergeCell ref="H15:H17"/>
    <mergeCell ref="G12:G13"/>
    <mergeCell ref="H12:H13"/>
    <mergeCell ref="B15:B17"/>
    <mergeCell ref="G18:G19"/>
    <mergeCell ref="H18:H19"/>
    <mergeCell ref="G20:G21"/>
    <mergeCell ref="A3:H3"/>
    <mergeCell ref="A2:H2"/>
    <mergeCell ref="A1:H1"/>
    <mergeCell ref="B6:B8"/>
    <mergeCell ref="C7:D7"/>
    <mergeCell ref="C6:E6"/>
    <mergeCell ref="E7:E8"/>
    <mergeCell ref="F7:F8"/>
    <mergeCell ref="G7:G8"/>
    <mergeCell ref="A4:H4"/>
    <mergeCell ref="A5:H5"/>
    <mergeCell ref="A6:A8"/>
    <mergeCell ref="F6:G6"/>
    <mergeCell ref="H6:H8"/>
    <mergeCell ref="G26:G27"/>
    <mergeCell ref="G28:G29"/>
    <mergeCell ref="H20:H21"/>
    <mergeCell ref="G22:G23"/>
    <mergeCell ref="H22:H23"/>
    <mergeCell ref="G24:G25"/>
    <mergeCell ref="H24:H25"/>
    <mergeCell ref="H26:H27"/>
    <mergeCell ref="H28:H29"/>
    <mergeCell ref="B24:B25"/>
    <mergeCell ref="B26:B27"/>
    <mergeCell ref="B28:B29"/>
    <mergeCell ref="B30:B31"/>
    <mergeCell ref="E30:E31"/>
    <mergeCell ref="E28:E29"/>
    <mergeCell ref="E24:E25"/>
    <mergeCell ref="E26:E27"/>
    <mergeCell ref="B37:B40"/>
    <mergeCell ref="E37:E40"/>
    <mergeCell ref="G37:G40"/>
    <mergeCell ref="H37:H40"/>
    <mergeCell ref="G30:G31"/>
    <mergeCell ref="E34:E36"/>
    <mergeCell ref="B34:B36"/>
    <mergeCell ref="G34:G36"/>
    <mergeCell ref="H34:H36"/>
    <mergeCell ref="A32:H32"/>
    <mergeCell ref="H30:H31"/>
    <mergeCell ref="H45:H46"/>
    <mergeCell ref="B41:B42"/>
    <mergeCell ref="E41:E42"/>
    <mergeCell ref="G41:G42"/>
    <mergeCell ref="H41:H42"/>
    <mergeCell ref="B43:B44"/>
    <mergeCell ref="E43:E44"/>
    <mergeCell ref="G43:G44"/>
    <mergeCell ref="H43:H44"/>
    <mergeCell ref="D52:E52"/>
    <mergeCell ref="D49:E49"/>
    <mergeCell ref="B45:B46"/>
    <mergeCell ref="E45:E46"/>
    <mergeCell ref="G45:G46"/>
  </mergeCells>
  <pageMargins left="0.55118110236220474" right="0.19685039370078741" top="0.6692913385826772" bottom="0.39370078740157483" header="0.39370078740157483" footer="0.78740157480314965"/>
  <pageSetup paperSize="9" scale="45" fitToHeight="0" orientation="landscape" r:id="rId1"/>
  <rowBreaks count="6" manualBreakCount="6">
    <brk id="23" max="7" man="1"/>
    <brk id="38" max="7" man="1"/>
    <brk id="56" max="7" man="1"/>
    <brk id="112" max="12" man="1"/>
    <brk id="136" max="12" man="1"/>
    <brk id="20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59"/>
  <sheetViews>
    <sheetView workbookViewId="0">
      <pane xSplit="3" ySplit="7" topLeftCell="D42" activePane="bottomRight" state="frozen"/>
      <selection pane="topRight" activeCell="D1" sqref="D1"/>
      <selection pane="bottomLeft" activeCell="A8" sqref="A8"/>
      <selection pane="bottomRight" activeCell="J57" sqref="J57"/>
    </sheetView>
  </sheetViews>
  <sheetFormatPr defaultRowHeight="15" x14ac:dyDescent="0.25"/>
  <cols>
    <col min="1" max="1" width="7.28515625" customWidth="1"/>
    <col min="2" max="2" width="28.5703125" customWidth="1"/>
    <col min="3" max="3" width="12.42578125" customWidth="1"/>
    <col min="4" max="4" width="21.85546875" customWidth="1"/>
    <col min="5" max="5" width="13.7109375" style="64" customWidth="1"/>
    <col min="6" max="7" width="13.7109375" style="67" customWidth="1"/>
    <col min="8" max="9" width="13.7109375" customWidth="1"/>
    <col min="10" max="10" width="15.140625" customWidth="1"/>
    <col min="12" max="12" width="15" bestFit="1" customWidth="1"/>
    <col min="13" max="13" width="14.85546875" customWidth="1"/>
    <col min="14" max="14" width="15.140625" customWidth="1"/>
    <col min="15" max="15" width="14" customWidth="1"/>
  </cols>
  <sheetData>
    <row r="1" spans="1:15" x14ac:dyDescent="0.25">
      <c r="A1" s="51"/>
      <c r="B1" s="52"/>
      <c r="C1" s="52"/>
      <c r="D1" s="52"/>
      <c r="E1" s="52"/>
      <c r="F1" s="52"/>
      <c r="G1" s="52"/>
      <c r="H1" s="52"/>
      <c r="I1" s="52"/>
      <c r="J1" s="53" t="s">
        <v>20</v>
      </c>
    </row>
    <row r="2" spans="1:15" x14ac:dyDescent="0.25">
      <c r="A2" s="170" t="s">
        <v>21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5" x14ac:dyDescent="0.25">
      <c r="A3" s="171" t="s">
        <v>93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5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5" x14ac:dyDescent="0.25">
      <c r="A5" s="172" t="s">
        <v>53</v>
      </c>
      <c r="B5" s="173" t="s">
        <v>22</v>
      </c>
      <c r="C5" s="173" t="s">
        <v>23</v>
      </c>
      <c r="D5" s="172" t="s">
        <v>24</v>
      </c>
      <c r="E5" s="172"/>
      <c r="F5" s="172"/>
      <c r="G5" s="172"/>
      <c r="H5" s="172"/>
      <c r="I5" s="172"/>
      <c r="J5" s="172"/>
    </row>
    <row r="6" spans="1:15" ht="32.25" customHeight="1" x14ac:dyDescent="0.25">
      <c r="A6" s="172"/>
      <c r="B6" s="173"/>
      <c r="C6" s="173"/>
      <c r="D6" s="55" t="s">
        <v>25</v>
      </c>
      <c r="E6" s="55">
        <v>2016</v>
      </c>
      <c r="F6" s="55">
        <v>2017</v>
      </c>
      <c r="G6" s="55">
        <v>2018</v>
      </c>
      <c r="H6" s="55">
        <v>2019</v>
      </c>
      <c r="I6" s="55">
        <v>2020</v>
      </c>
      <c r="J6" s="55" t="s">
        <v>26</v>
      </c>
      <c r="L6" s="58"/>
      <c r="M6" s="58"/>
      <c r="N6" s="58"/>
    </row>
    <row r="7" spans="1:15" s="64" customFormat="1" ht="13.5" customHeight="1" x14ac:dyDescent="0.25">
      <c r="A7" s="90">
        <v>1</v>
      </c>
      <c r="B7" s="92">
        <v>2</v>
      </c>
      <c r="C7" s="91">
        <v>3</v>
      </c>
      <c r="D7" s="55">
        <v>4</v>
      </c>
      <c r="E7" s="93">
        <v>5</v>
      </c>
      <c r="F7" s="55">
        <v>6</v>
      </c>
      <c r="G7" s="95">
        <v>7</v>
      </c>
      <c r="H7" s="55">
        <v>8</v>
      </c>
      <c r="I7" s="93">
        <v>9</v>
      </c>
      <c r="J7" s="55">
        <v>10</v>
      </c>
      <c r="L7" s="58"/>
      <c r="M7" s="58"/>
      <c r="N7" s="58"/>
    </row>
    <row r="8" spans="1:15" ht="15" customHeight="1" x14ac:dyDescent="0.25">
      <c r="A8" s="174" t="s">
        <v>27</v>
      </c>
      <c r="B8" s="175"/>
      <c r="C8" s="183"/>
      <c r="D8" s="68" t="s">
        <v>28</v>
      </c>
      <c r="E8" s="65">
        <f>SUM(E9:E12)</f>
        <v>234079085.46000001</v>
      </c>
      <c r="F8" s="65">
        <f>F10+F11</f>
        <v>168339780.90000001</v>
      </c>
      <c r="G8" s="65" t="e">
        <f>G10+G11</f>
        <v>#REF!</v>
      </c>
      <c r="H8" s="65" t="e">
        <f t="shared" ref="H8:I8" si="0">H10+H11</f>
        <v>#REF!</v>
      </c>
      <c r="I8" s="65" t="e">
        <f t="shared" si="0"/>
        <v>#REF!</v>
      </c>
      <c r="J8" s="65" t="e">
        <f>SUM(J9:J12)</f>
        <v>#REF!</v>
      </c>
      <c r="L8" s="58"/>
      <c r="M8" s="58"/>
      <c r="N8" s="58"/>
    </row>
    <row r="9" spans="1:15" ht="16.5" customHeight="1" x14ac:dyDescent="0.25">
      <c r="A9" s="176"/>
      <c r="B9" s="177"/>
      <c r="C9" s="183"/>
      <c r="D9" s="56" t="s">
        <v>29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L9" s="58"/>
    </row>
    <row r="10" spans="1:15" ht="15" customHeight="1" x14ac:dyDescent="0.25">
      <c r="A10" s="176"/>
      <c r="B10" s="177"/>
      <c r="C10" s="183"/>
      <c r="D10" s="56" t="s">
        <v>30</v>
      </c>
      <c r="E10" s="57">
        <f>E20+E25</f>
        <v>7449646.4900000002</v>
      </c>
      <c r="F10" s="65">
        <f>F20+F25</f>
        <v>8840779.3100000005</v>
      </c>
      <c r="G10" s="57" t="e">
        <f>G20</f>
        <v>#REF!</v>
      </c>
      <c r="H10" s="57">
        <f>H20</f>
        <v>0</v>
      </c>
      <c r="I10" s="57">
        <f>I20</f>
        <v>0</v>
      </c>
      <c r="J10" s="65" t="e">
        <f t="shared" ref="J10:J16" si="1">SUM(E10:I10)</f>
        <v>#REF!</v>
      </c>
      <c r="L10" s="58"/>
    </row>
    <row r="11" spans="1:15" ht="18" customHeight="1" x14ac:dyDescent="0.25">
      <c r="A11" s="176"/>
      <c r="B11" s="177"/>
      <c r="C11" s="183"/>
      <c r="D11" s="56" t="s">
        <v>31</v>
      </c>
      <c r="E11" s="57">
        <f>E16+E21+E26</f>
        <v>226629438.97</v>
      </c>
      <c r="F11" s="65">
        <f>F21+F26</f>
        <v>159499001.59</v>
      </c>
      <c r="G11" s="57" t="e">
        <f>G21+G16</f>
        <v>#REF!</v>
      </c>
      <c r="H11" s="57" t="e">
        <f>H21+H16</f>
        <v>#REF!</v>
      </c>
      <c r="I11" s="57" t="e">
        <f>I21+I16</f>
        <v>#REF!</v>
      </c>
      <c r="J11" s="65" t="e">
        <f t="shared" si="1"/>
        <v>#REF!</v>
      </c>
      <c r="L11" s="58"/>
      <c r="M11" s="58"/>
      <c r="N11" s="58"/>
    </row>
    <row r="12" spans="1:15" ht="25.5" customHeight="1" x14ac:dyDescent="0.25">
      <c r="A12" s="176"/>
      <c r="B12" s="177"/>
      <c r="C12" s="183"/>
      <c r="D12" s="56" t="s">
        <v>32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L12" s="58"/>
      <c r="M12" s="58"/>
      <c r="N12" s="58"/>
    </row>
    <row r="13" spans="1:15" x14ac:dyDescent="0.25">
      <c r="A13" s="176"/>
      <c r="B13" s="177"/>
      <c r="C13" s="172" t="s">
        <v>33</v>
      </c>
      <c r="D13" s="68" t="s">
        <v>28</v>
      </c>
      <c r="E13" s="65">
        <f>SUM(E14:E17)</f>
        <v>2149999</v>
      </c>
      <c r="F13" s="57">
        <v>0</v>
      </c>
      <c r="G13" s="65" t="e">
        <f>G16</f>
        <v>#REF!</v>
      </c>
      <c r="H13" s="65">
        <f t="shared" ref="H13:J13" si="2">H16</f>
        <v>0</v>
      </c>
      <c r="I13" s="65">
        <f t="shared" si="2"/>
        <v>0</v>
      </c>
      <c r="J13" s="65" t="e">
        <f t="shared" si="2"/>
        <v>#REF!</v>
      </c>
      <c r="L13" s="58"/>
      <c r="M13" s="58"/>
      <c r="O13" s="59"/>
    </row>
    <row r="14" spans="1:15" ht="15" customHeight="1" x14ac:dyDescent="0.25">
      <c r="A14" s="176"/>
      <c r="B14" s="177"/>
      <c r="C14" s="172"/>
      <c r="D14" s="56" t="s">
        <v>29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O14" s="59"/>
    </row>
    <row r="15" spans="1:15" ht="18.75" customHeight="1" x14ac:dyDescent="0.25">
      <c r="A15" s="176"/>
      <c r="B15" s="177"/>
      <c r="C15" s="172"/>
      <c r="D15" s="56" t="s">
        <v>30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O15" s="59"/>
    </row>
    <row r="16" spans="1:15" ht="15.75" customHeight="1" x14ac:dyDescent="0.25">
      <c r="A16" s="176"/>
      <c r="B16" s="177"/>
      <c r="C16" s="172"/>
      <c r="D16" s="56" t="s">
        <v>31</v>
      </c>
      <c r="E16" s="57">
        <f>E32</f>
        <v>2149999</v>
      </c>
      <c r="F16" s="57">
        <v>0</v>
      </c>
      <c r="G16" s="57" t="e">
        <f>G37</f>
        <v>#REF!</v>
      </c>
      <c r="H16" s="57">
        <f>H37</f>
        <v>0</v>
      </c>
      <c r="I16" s="57">
        <f>I37</f>
        <v>0</v>
      </c>
      <c r="J16" s="65" t="e">
        <f t="shared" si="1"/>
        <v>#REF!</v>
      </c>
      <c r="O16" s="59"/>
    </row>
    <row r="17" spans="1:15" ht="27" customHeight="1" x14ac:dyDescent="0.25">
      <c r="A17" s="176"/>
      <c r="B17" s="177"/>
      <c r="C17" s="172"/>
      <c r="D17" s="56" t="s">
        <v>32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O17" s="59"/>
    </row>
    <row r="18" spans="1:15" x14ac:dyDescent="0.25">
      <c r="A18" s="176"/>
      <c r="B18" s="177"/>
      <c r="C18" s="172" t="s">
        <v>0</v>
      </c>
      <c r="D18" s="68" t="s">
        <v>28</v>
      </c>
      <c r="E18" s="65">
        <f>SUM(E19:E22)</f>
        <v>231093798.06999999</v>
      </c>
      <c r="F18" s="65">
        <f>F20+F21</f>
        <v>165983387.27000001</v>
      </c>
      <c r="G18" s="65" t="e">
        <f>G20+G21</f>
        <v>#REF!</v>
      </c>
      <c r="H18" s="65" t="e">
        <f t="shared" ref="H18:J18" si="3">H20+H21</f>
        <v>#REF!</v>
      </c>
      <c r="I18" s="65" t="e">
        <f t="shared" si="3"/>
        <v>#REF!</v>
      </c>
      <c r="J18" s="65" t="e">
        <f t="shared" si="3"/>
        <v>#REF!</v>
      </c>
      <c r="L18" s="58"/>
      <c r="O18" s="59"/>
    </row>
    <row r="19" spans="1:15" ht="18.75" customHeight="1" x14ac:dyDescent="0.25">
      <c r="A19" s="176"/>
      <c r="B19" s="177"/>
      <c r="C19" s="172"/>
      <c r="D19" s="56" t="s">
        <v>29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L19" s="58"/>
      <c r="O19" s="58"/>
    </row>
    <row r="20" spans="1:15" ht="16.5" customHeight="1" x14ac:dyDescent="0.25">
      <c r="A20" s="176"/>
      <c r="B20" s="177"/>
      <c r="C20" s="172"/>
      <c r="D20" s="56" t="s">
        <v>30</v>
      </c>
      <c r="E20" s="57">
        <f>E41+E57</f>
        <v>7139858.1000000006</v>
      </c>
      <c r="F20" s="65">
        <f>F46+F57</f>
        <v>6508412.4000000004</v>
      </c>
      <c r="G20" s="57" t="e">
        <f>G46</f>
        <v>#REF!</v>
      </c>
      <c r="H20" s="57">
        <v>0</v>
      </c>
      <c r="I20" s="57">
        <v>0</v>
      </c>
      <c r="J20" s="65" t="e">
        <f>SUM(E20:I20)</f>
        <v>#REF!</v>
      </c>
      <c r="L20" s="58"/>
    </row>
    <row r="21" spans="1:15" ht="18" customHeight="1" x14ac:dyDescent="0.25">
      <c r="A21" s="176"/>
      <c r="B21" s="177"/>
      <c r="C21" s="172"/>
      <c r="D21" s="56" t="s">
        <v>31</v>
      </c>
      <c r="E21" s="57">
        <f>E42+E58</f>
        <v>223953939.97</v>
      </c>
      <c r="F21" s="65">
        <f>F47+F58</f>
        <v>159474974.87</v>
      </c>
      <c r="G21" s="57" t="e">
        <f>G47+G58</f>
        <v>#REF!</v>
      </c>
      <c r="H21" s="57" t="e">
        <f t="shared" ref="H21:I21" si="4">H47+H58</f>
        <v>#REF!</v>
      </c>
      <c r="I21" s="57" t="e">
        <f t="shared" si="4"/>
        <v>#REF!</v>
      </c>
      <c r="J21" s="65" t="e">
        <f>SUM(E21:I21)</f>
        <v>#REF!</v>
      </c>
      <c r="L21" s="58"/>
    </row>
    <row r="22" spans="1:15" ht="26.25" customHeight="1" x14ac:dyDescent="0.25">
      <c r="A22" s="176"/>
      <c r="B22" s="177"/>
      <c r="C22" s="172"/>
      <c r="D22" s="56" t="s">
        <v>32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L22" s="58"/>
    </row>
    <row r="23" spans="1:15" ht="14.25" customHeight="1" x14ac:dyDescent="0.25">
      <c r="A23" s="176"/>
      <c r="B23" s="177"/>
      <c r="C23" s="180" t="s">
        <v>38</v>
      </c>
      <c r="D23" s="68" t="s">
        <v>28</v>
      </c>
      <c r="E23" s="65">
        <f>SUM(E24:E27)</f>
        <v>835288.39</v>
      </c>
      <c r="F23" s="57">
        <f>F25+F26</f>
        <v>2356393.6300000004</v>
      </c>
      <c r="G23" s="57">
        <v>0</v>
      </c>
      <c r="H23" s="57">
        <v>0</v>
      </c>
      <c r="I23" s="57">
        <v>0</v>
      </c>
      <c r="J23" s="57">
        <f>J25+J26</f>
        <v>3191682.0200000005</v>
      </c>
      <c r="L23" s="58"/>
    </row>
    <row r="24" spans="1:15" ht="18.75" customHeight="1" x14ac:dyDescent="0.25">
      <c r="A24" s="176"/>
      <c r="B24" s="177"/>
      <c r="C24" s="181"/>
      <c r="D24" s="56" t="s">
        <v>29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L24" s="58"/>
    </row>
    <row r="25" spans="1:15" ht="18" customHeight="1" x14ac:dyDescent="0.25">
      <c r="A25" s="176"/>
      <c r="B25" s="177"/>
      <c r="C25" s="181"/>
      <c r="D25" s="56" t="s">
        <v>30</v>
      </c>
      <c r="E25" s="57">
        <f>E52</f>
        <v>309788.39</v>
      </c>
      <c r="F25" s="57">
        <v>2332366.91</v>
      </c>
      <c r="G25" s="57">
        <v>0</v>
      </c>
      <c r="H25" s="57">
        <v>0</v>
      </c>
      <c r="I25" s="57">
        <v>0</v>
      </c>
      <c r="J25" s="65">
        <f t="shared" ref="J25:J26" si="5">SUM(E25:I25)</f>
        <v>2642155.3000000003</v>
      </c>
    </row>
    <row r="26" spans="1:15" ht="15" customHeight="1" x14ac:dyDescent="0.25">
      <c r="A26" s="176"/>
      <c r="B26" s="177"/>
      <c r="C26" s="181"/>
      <c r="D26" s="56" t="s">
        <v>31</v>
      </c>
      <c r="E26" s="57">
        <f>E53</f>
        <v>525500</v>
      </c>
      <c r="F26" s="57">
        <v>24026.720000000001</v>
      </c>
      <c r="G26" s="57">
        <v>0</v>
      </c>
      <c r="H26" s="57">
        <v>0</v>
      </c>
      <c r="I26" s="57">
        <v>0</v>
      </c>
      <c r="J26" s="65">
        <f t="shared" si="5"/>
        <v>549526.72</v>
      </c>
      <c r="L26" s="58"/>
    </row>
    <row r="27" spans="1:15" ht="26.25" customHeight="1" x14ac:dyDescent="0.25">
      <c r="A27" s="178"/>
      <c r="B27" s="179"/>
      <c r="C27" s="182"/>
      <c r="D27" s="56" t="s">
        <v>32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</row>
    <row r="28" spans="1:15" x14ac:dyDescent="0.25">
      <c r="A28" s="169" t="s">
        <v>14</v>
      </c>
      <c r="B28" s="169"/>
      <c r="C28" s="169"/>
      <c r="D28" s="169"/>
      <c r="E28" s="169"/>
      <c r="F28" s="169"/>
      <c r="G28" s="169"/>
      <c r="H28" s="169"/>
      <c r="I28" s="169"/>
      <c r="J28" s="169"/>
      <c r="L28" s="58"/>
    </row>
    <row r="29" spans="1:15" x14ac:dyDescent="0.25">
      <c r="A29" s="189" t="s">
        <v>34</v>
      </c>
      <c r="B29" s="190" t="s">
        <v>97</v>
      </c>
      <c r="C29" s="190" t="s">
        <v>33</v>
      </c>
      <c r="D29" s="84" t="s">
        <v>28</v>
      </c>
      <c r="E29" s="65">
        <f>SUM(E30:E33)</f>
        <v>2149999</v>
      </c>
      <c r="F29" s="65">
        <f>SUM(F30:F33)</f>
        <v>0</v>
      </c>
      <c r="G29" s="103" t="s">
        <v>65</v>
      </c>
      <c r="H29" s="103" t="s">
        <v>65</v>
      </c>
      <c r="I29" s="103" t="s">
        <v>65</v>
      </c>
      <c r="J29" s="65">
        <f>J32</f>
        <v>2149999</v>
      </c>
      <c r="L29" s="58"/>
      <c r="M29" s="58"/>
      <c r="N29" s="58"/>
    </row>
    <row r="30" spans="1:15" ht="18.75" customHeight="1" x14ac:dyDescent="0.25">
      <c r="A30" s="189"/>
      <c r="B30" s="190"/>
      <c r="C30" s="190"/>
      <c r="D30" s="56" t="s">
        <v>29</v>
      </c>
      <c r="E30" s="57">
        <v>0</v>
      </c>
      <c r="F30" s="57">
        <v>0</v>
      </c>
      <c r="G30" s="103" t="s">
        <v>65</v>
      </c>
      <c r="H30" s="103" t="s">
        <v>65</v>
      </c>
      <c r="I30" s="103" t="s">
        <v>65</v>
      </c>
      <c r="J30" s="57">
        <v>0</v>
      </c>
      <c r="M30" s="58"/>
    </row>
    <row r="31" spans="1:15" ht="18" customHeight="1" x14ac:dyDescent="0.25">
      <c r="A31" s="189"/>
      <c r="B31" s="190"/>
      <c r="C31" s="190"/>
      <c r="D31" s="56" t="s">
        <v>30</v>
      </c>
      <c r="E31" s="57">
        <v>0</v>
      </c>
      <c r="F31" s="57">
        <v>0</v>
      </c>
      <c r="G31" s="103" t="s">
        <v>65</v>
      </c>
      <c r="H31" s="103" t="s">
        <v>65</v>
      </c>
      <c r="I31" s="103" t="s">
        <v>65</v>
      </c>
      <c r="J31" s="57">
        <v>0</v>
      </c>
    </row>
    <row r="32" spans="1:15" ht="18.75" customHeight="1" x14ac:dyDescent="0.25">
      <c r="A32" s="189"/>
      <c r="B32" s="190"/>
      <c r="C32" s="190"/>
      <c r="D32" s="56" t="s">
        <v>31</v>
      </c>
      <c r="E32" s="57">
        <v>2149999</v>
      </c>
      <c r="F32" s="57">
        <v>0</v>
      </c>
      <c r="G32" s="103" t="s">
        <v>65</v>
      </c>
      <c r="H32" s="103" t="s">
        <v>65</v>
      </c>
      <c r="I32" s="103" t="s">
        <v>65</v>
      </c>
      <c r="J32" s="65">
        <f>SUM(E32:I32)</f>
        <v>2149999</v>
      </c>
    </row>
    <row r="33" spans="1:14" ht="25.5" customHeight="1" x14ac:dyDescent="0.25">
      <c r="A33" s="189"/>
      <c r="B33" s="190"/>
      <c r="C33" s="190"/>
      <c r="D33" s="56" t="s">
        <v>32</v>
      </c>
      <c r="E33" s="57">
        <v>0</v>
      </c>
      <c r="F33" s="57">
        <v>0</v>
      </c>
      <c r="G33" s="103" t="s">
        <v>65</v>
      </c>
      <c r="H33" s="103" t="s">
        <v>65</v>
      </c>
      <c r="I33" s="103" t="s">
        <v>65</v>
      </c>
      <c r="J33" s="57">
        <v>0</v>
      </c>
      <c r="N33" s="58"/>
    </row>
    <row r="34" spans="1:14" s="64" customFormat="1" ht="18.75" customHeight="1" x14ac:dyDescent="0.25">
      <c r="A34" s="197" t="s">
        <v>50</v>
      </c>
      <c r="B34" s="191" t="s">
        <v>98</v>
      </c>
      <c r="C34" s="190" t="s">
        <v>33</v>
      </c>
      <c r="D34" s="102" t="s">
        <v>28</v>
      </c>
      <c r="E34" s="57" t="s">
        <v>65</v>
      </c>
      <c r="F34" s="57" t="s">
        <v>65</v>
      </c>
      <c r="G34" s="65" t="e">
        <f>SUM(G35:G38)</f>
        <v>#REF!</v>
      </c>
      <c r="H34" s="65">
        <f>SUM(H35:H38)</f>
        <v>0</v>
      </c>
      <c r="I34" s="65">
        <f>SUM(I35:I38)</f>
        <v>0</v>
      </c>
      <c r="J34" s="57" t="e">
        <f>SUM(G34:I34)</f>
        <v>#REF!</v>
      </c>
      <c r="N34" s="58"/>
    </row>
    <row r="35" spans="1:14" s="64" customFormat="1" ht="18.75" customHeight="1" x14ac:dyDescent="0.25">
      <c r="A35" s="198"/>
      <c r="B35" s="192"/>
      <c r="C35" s="190"/>
      <c r="D35" s="56" t="s">
        <v>29</v>
      </c>
      <c r="E35" s="57" t="s">
        <v>65</v>
      </c>
      <c r="F35" s="57" t="s">
        <v>65</v>
      </c>
      <c r="G35" s="57">
        <v>0</v>
      </c>
      <c r="H35" s="57">
        <v>0</v>
      </c>
      <c r="I35" s="57">
        <v>0</v>
      </c>
      <c r="J35" s="57">
        <f t="shared" ref="J35:J38" si="6">SUM(G35:I35)</f>
        <v>0</v>
      </c>
      <c r="N35" s="58"/>
    </row>
    <row r="36" spans="1:14" s="64" customFormat="1" ht="18.75" customHeight="1" x14ac:dyDescent="0.25">
      <c r="A36" s="198"/>
      <c r="B36" s="192"/>
      <c r="C36" s="190"/>
      <c r="D36" s="56" t="s">
        <v>30</v>
      </c>
      <c r="E36" s="57" t="s">
        <v>65</v>
      </c>
      <c r="F36" s="57" t="s">
        <v>65</v>
      </c>
      <c r="G36" s="57">
        <v>0</v>
      </c>
      <c r="H36" s="57">
        <v>0</v>
      </c>
      <c r="I36" s="57">
        <v>0</v>
      </c>
      <c r="J36" s="57">
        <f t="shared" si="6"/>
        <v>0</v>
      </c>
      <c r="N36" s="58"/>
    </row>
    <row r="37" spans="1:14" s="64" customFormat="1" ht="18.75" customHeight="1" x14ac:dyDescent="0.25">
      <c r="A37" s="198"/>
      <c r="B37" s="192"/>
      <c r="C37" s="190"/>
      <c r="D37" s="56" t="s">
        <v>31</v>
      </c>
      <c r="E37" s="57" t="s">
        <v>65</v>
      </c>
      <c r="F37" s="57" t="s">
        <v>65</v>
      </c>
      <c r="G37" s="57" t="e">
        <f>'Комплексный план'!#REF!+'Комплексный план'!#REF!+'Комплексный план'!#REF!+'Комплексный план'!#REF!+'Комплексный план'!#REF!</f>
        <v>#REF!</v>
      </c>
      <c r="H37" s="57">
        <v>0</v>
      </c>
      <c r="I37" s="57">
        <v>0</v>
      </c>
      <c r="J37" s="57" t="e">
        <f t="shared" si="6"/>
        <v>#REF!</v>
      </c>
      <c r="N37" s="58"/>
    </row>
    <row r="38" spans="1:14" s="64" customFormat="1" ht="30" customHeight="1" x14ac:dyDescent="0.25">
      <c r="A38" s="199"/>
      <c r="B38" s="193"/>
      <c r="C38" s="190"/>
      <c r="D38" s="56" t="s">
        <v>32</v>
      </c>
      <c r="E38" s="57" t="s">
        <v>65</v>
      </c>
      <c r="F38" s="57" t="s">
        <v>65</v>
      </c>
      <c r="G38" s="57">
        <v>0</v>
      </c>
      <c r="H38" s="57">
        <v>0</v>
      </c>
      <c r="I38" s="57">
        <v>0</v>
      </c>
      <c r="J38" s="57">
        <f t="shared" si="6"/>
        <v>0</v>
      </c>
      <c r="N38" s="58"/>
    </row>
    <row r="39" spans="1:14" s="64" customFormat="1" ht="15.75" customHeight="1" x14ac:dyDescent="0.25">
      <c r="A39" s="194" t="s">
        <v>35</v>
      </c>
      <c r="B39" s="191" t="s">
        <v>94</v>
      </c>
      <c r="C39" s="191" t="s">
        <v>0</v>
      </c>
      <c r="D39" s="94" t="s">
        <v>28</v>
      </c>
      <c r="E39" s="57">
        <f>SUM(E40:E43)</f>
        <v>228338275.44</v>
      </c>
      <c r="F39" s="57" t="s">
        <v>65</v>
      </c>
      <c r="G39" s="57" t="s">
        <v>65</v>
      </c>
      <c r="H39" s="57" t="s">
        <v>65</v>
      </c>
      <c r="I39" s="57" t="s">
        <v>65</v>
      </c>
      <c r="J39" s="65">
        <f>SUM(E39:I39)</f>
        <v>228338275.44</v>
      </c>
    </row>
    <row r="40" spans="1:14" s="64" customFormat="1" ht="15.75" customHeight="1" x14ac:dyDescent="0.25">
      <c r="A40" s="195"/>
      <c r="B40" s="192"/>
      <c r="C40" s="192"/>
      <c r="D40" s="56" t="s">
        <v>29</v>
      </c>
      <c r="E40" s="57" t="s">
        <v>65</v>
      </c>
      <c r="F40" s="57" t="s">
        <v>65</v>
      </c>
      <c r="G40" s="57" t="s">
        <v>65</v>
      </c>
      <c r="H40" s="57" t="s">
        <v>65</v>
      </c>
      <c r="I40" s="57" t="s">
        <v>65</v>
      </c>
      <c r="J40" s="57">
        <v>0</v>
      </c>
    </row>
    <row r="41" spans="1:14" s="64" customFormat="1" ht="15.75" customHeight="1" x14ac:dyDescent="0.25">
      <c r="A41" s="195"/>
      <c r="B41" s="192"/>
      <c r="C41" s="192"/>
      <c r="D41" s="56" t="s">
        <v>30</v>
      </c>
      <c r="E41" s="57">
        <v>5065146.49</v>
      </c>
      <c r="F41" s="57" t="s">
        <v>65</v>
      </c>
      <c r="G41" s="57" t="s">
        <v>65</v>
      </c>
      <c r="H41" s="57" t="s">
        <v>65</v>
      </c>
      <c r="I41" s="57" t="s">
        <v>65</v>
      </c>
      <c r="J41" s="65">
        <f t="shared" ref="J41:J42" si="7">SUM(E41:I41)</f>
        <v>5065146.49</v>
      </c>
      <c r="N41" s="58"/>
    </row>
    <row r="42" spans="1:14" s="64" customFormat="1" ht="15.75" customHeight="1" x14ac:dyDescent="0.25">
      <c r="A42" s="195"/>
      <c r="B42" s="192"/>
      <c r="C42" s="192"/>
      <c r="D42" s="56" t="s">
        <v>31</v>
      </c>
      <c r="E42" s="57">
        <v>223273128.94999999</v>
      </c>
      <c r="F42" s="57" t="s">
        <v>65</v>
      </c>
      <c r="G42" s="57" t="s">
        <v>65</v>
      </c>
      <c r="H42" s="57" t="s">
        <v>65</v>
      </c>
      <c r="I42" s="57" t="s">
        <v>65</v>
      </c>
      <c r="J42" s="65">
        <f t="shared" si="7"/>
        <v>223273128.94999999</v>
      </c>
    </row>
    <row r="43" spans="1:14" s="64" customFormat="1" ht="27" customHeight="1" x14ac:dyDescent="0.25">
      <c r="A43" s="196"/>
      <c r="B43" s="193"/>
      <c r="C43" s="193"/>
      <c r="D43" s="56" t="s">
        <v>32</v>
      </c>
      <c r="E43" s="57">
        <v>0</v>
      </c>
      <c r="F43" s="57" t="s">
        <v>65</v>
      </c>
      <c r="G43" s="57" t="s">
        <v>65</v>
      </c>
      <c r="H43" s="57" t="s">
        <v>65</v>
      </c>
      <c r="I43" s="57" t="s">
        <v>65</v>
      </c>
      <c r="J43" s="57">
        <v>0</v>
      </c>
    </row>
    <row r="44" spans="1:14" x14ac:dyDescent="0.25">
      <c r="A44" s="189" t="s">
        <v>35</v>
      </c>
      <c r="B44" s="190" t="s">
        <v>95</v>
      </c>
      <c r="C44" s="190" t="s">
        <v>0</v>
      </c>
      <c r="D44" s="84" t="s">
        <v>28</v>
      </c>
      <c r="E44" s="57" t="s">
        <v>65</v>
      </c>
      <c r="F44" s="65">
        <f>F46+F47</f>
        <v>162516668.91</v>
      </c>
      <c r="G44" s="65" t="e">
        <f t="shared" ref="G44:J44" si="8">G46+G47</f>
        <v>#REF!</v>
      </c>
      <c r="H44" s="65" t="e">
        <f t="shared" si="8"/>
        <v>#REF!</v>
      </c>
      <c r="I44" s="65" t="e">
        <f t="shared" si="8"/>
        <v>#REF!</v>
      </c>
      <c r="J44" s="65" t="e">
        <f t="shared" si="8"/>
        <v>#REF!</v>
      </c>
      <c r="L44" s="58"/>
    </row>
    <row r="45" spans="1:14" ht="15.75" customHeight="1" x14ac:dyDescent="0.25">
      <c r="A45" s="189"/>
      <c r="B45" s="190"/>
      <c r="C45" s="190"/>
      <c r="D45" s="56" t="s">
        <v>29</v>
      </c>
      <c r="E45" s="57" t="s">
        <v>65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</row>
    <row r="46" spans="1:14" ht="14.25" customHeight="1" x14ac:dyDescent="0.25">
      <c r="A46" s="189"/>
      <c r="B46" s="190"/>
      <c r="C46" s="190"/>
      <c r="D46" s="56" t="s">
        <v>30</v>
      </c>
      <c r="E46" s="57" t="s">
        <v>65</v>
      </c>
      <c r="F46" s="65">
        <v>3561279.31</v>
      </c>
      <c r="G46" s="65" t="e">
        <f>'Комплексный план'!#REF!+'Комплексный план'!#REF!</f>
        <v>#REF!</v>
      </c>
      <c r="H46" s="65">
        <v>0</v>
      </c>
      <c r="I46" s="65">
        <v>0</v>
      </c>
      <c r="J46" s="65" t="e">
        <f t="shared" ref="J46:J47" si="9">SUM(E46:I46)</f>
        <v>#REF!</v>
      </c>
    </row>
    <row r="47" spans="1:14" ht="16.5" customHeight="1" x14ac:dyDescent="0.25">
      <c r="A47" s="189"/>
      <c r="B47" s="190"/>
      <c r="C47" s="190"/>
      <c r="D47" s="56" t="s">
        <v>31</v>
      </c>
      <c r="E47" s="57" t="s">
        <v>65</v>
      </c>
      <c r="F47" s="65">
        <v>158955389.59999999</v>
      </c>
      <c r="G47" s="65" t="e">
        <f>'Комплексный план'!#REF!-'Комплексный план'!#REF!-'Комплексный план'!#REF!</f>
        <v>#REF!</v>
      </c>
      <c r="H47" s="65" t="e">
        <f>'Комплексный план'!#REF!-'Комплексный план'!#REF!-'Комплексный план'!#REF!</f>
        <v>#REF!</v>
      </c>
      <c r="I47" s="65" t="e">
        <f>'Комплексный план'!#REF!-'Комплексный план'!#REF!-'Комплексный план'!#REF!</f>
        <v>#REF!</v>
      </c>
      <c r="J47" s="65" t="e">
        <f t="shared" si="9"/>
        <v>#REF!</v>
      </c>
      <c r="L47" s="58"/>
    </row>
    <row r="48" spans="1:14" ht="27.75" customHeight="1" x14ac:dyDescent="0.25">
      <c r="A48" s="189"/>
      <c r="B48" s="190"/>
      <c r="C48" s="190"/>
      <c r="D48" s="56" t="s">
        <v>32</v>
      </c>
      <c r="E48" s="57" t="s">
        <v>65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M48" s="58"/>
    </row>
    <row r="49" spans="1:14" x14ac:dyDescent="0.25">
      <c r="A49" s="169" t="s">
        <v>36</v>
      </c>
      <c r="B49" s="169"/>
      <c r="C49" s="169"/>
      <c r="D49" s="169"/>
      <c r="E49" s="169"/>
      <c r="F49" s="169"/>
      <c r="G49" s="169"/>
      <c r="H49" s="169"/>
      <c r="I49" s="169"/>
      <c r="J49" s="169"/>
      <c r="M49" s="58"/>
    </row>
    <row r="50" spans="1:14" ht="15" customHeight="1" x14ac:dyDescent="0.25">
      <c r="A50" s="188" t="s">
        <v>39</v>
      </c>
      <c r="B50" s="187" t="s">
        <v>37</v>
      </c>
      <c r="C50" s="190" t="s">
        <v>38</v>
      </c>
      <c r="D50" s="84" t="s">
        <v>28</v>
      </c>
      <c r="E50" s="65">
        <f>SUM(E51:E54)</f>
        <v>835288.39</v>
      </c>
      <c r="F50" s="65">
        <f>F52+F53</f>
        <v>2356393.6300000004</v>
      </c>
      <c r="G50" s="65">
        <v>0</v>
      </c>
      <c r="H50" s="65">
        <v>0</v>
      </c>
      <c r="I50" s="65">
        <v>0</v>
      </c>
      <c r="J50" s="65">
        <f>SUM(E50:I50)</f>
        <v>3191682.0200000005</v>
      </c>
      <c r="L50" s="58"/>
      <c r="M50" s="58"/>
      <c r="N50" s="58"/>
    </row>
    <row r="51" spans="1:14" x14ac:dyDescent="0.25">
      <c r="A51" s="188"/>
      <c r="B51" s="187"/>
      <c r="C51" s="190"/>
      <c r="D51" s="84" t="s">
        <v>29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L51" s="58"/>
    </row>
    <row r="52" spans="1:14" x14ac:dyDescent="0.25">
      <c r="A52" s="188"/>
      <c r="B52" s="187"/>
      <c r="C52" s="190"/>
      <c r="D52" s="84" t="s">
        <v>30</v>
      </c>
      <c r="E52" s="65">
        <v>309788.39</v>
      </c>
      <c r="F52" s="65">
        <v>2332366.91</v>
      </c>
      <c r="G52" s="65">
        <v>0</v>
      </c>
      <c r="H52" s="65">
        <v>0</v>
      </c>
      <c r="I52" s="65">
        <v>0</v>
      </c>
      <c r="J52" s="65">
        <f t="shared" ref="J52:J58" si="10">SUM(E52:I52)</f>
        <v>2642155.3000000003</v>
      </c>
      <c r="L52" s="58"/>
    </row>
    <row r="53" spans="1:14" x14ac:dyDescent="0.25">
      <c r="A53" s="188"/>
      <c r="B53" s="187"/>
      <c r="C53" s="190"/>
      <c r="D53" s="84" t="s">
        <v>31</v>
      </c>
      <c r="E53" s="65">
        <v>525500</v>
      </c>
      <c r="F53" s="65">
        <v>24026.720000000001</v>
      </c>
      <c r="G53" s="65">
        <v>0</v>
      </c>
      <c r="H53" s="65">
        <v>0</v>
      </c>
      <c r="I53" s="65">
        <v>0</v>
      </c>
      <c r="J53" s="65">
        <f t="shared" si="10"/>
        <v>549526.72</v>
      </c>
    </row>
    <row r="54" spans="1:14" ht="25.5" x14ac:dyDescent="0.25">
      <c r="A54" s="188"/>
      <c r="B54" s="187"/>
      <c r="C54" s="190"/>
      <c r="D54" s="85" t="s">
        <v>32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</row>
    <row r="55" spans="1:14" x14ac:dyDescent="0.25">
      <c r="A55" s="188"/>
      <c r="B55" s="187"/>
      <c r="C55" s="184" t="s">
        <v>0</v>
      </c>
      <c r="D55" s="84" t="s">
        <v>28</v>
      </c>
      <c r="E55" s="65">
        <f>SUM(E56:E59)</f>
        <v>2755522.63</v>
      </c>
      <c r="F55" s="66">
        <f>SUM(F56:F59)</f>
        <v>3466718.36</v>
      </c>
      <c r="G55" s="66" t="e">
        <f>SUM(G56:G59)</f>
        <v>#REF!</v>
      </c>
      <c r="H55" s="66" t="e">
        <f t="shared" ref="H55:I55" si="11">SUM(H56:H59)</f>
        <v>#REF!</v>
      </c>
      <c r="I55" s="66" t="e">
        <f t="shared" si="11"/>
        <v>#REF!</v>
      </c>
      <c r="J55" s="65" t="e">
        <f>SUM(E55:I55)</f>
        <v>#REF!</v>
      </c>
    </row>
    <row r="56" spans="1:14" x14ac:dyDescent="0.25">
      <c r="A56" s="188"/>
      <c r="B56" s="187"/>
      <c r="C56" s="185"/>
      <c r="D56" s="84" t="s">
        <v>29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L56" s="58"/>
    </row>
    <row r="57" spans="1:14" x14ac:dyDescent="0.25">
      <c r="A57" s="188"/>
      <c r="B57" s="187"/>
      <c r="C57" s="185"/>
      <c r="D57" s="84" t="s">
        <v>30</v>
      </c>
      <c r="E57" s="65">
        <v>2074711.61</v>
      </c>
      <c r="F57" s="66">
        <v>2947133.09</v>
      </c>
      <c r="G57" s="66">
        <v>0</v>
      </c>
      <c r="H57" s="66">
        <v>0</v>
      </c>
      <c r="I57" s="66">
        <v>0</v>
      </c>
      <c r="J57" s="65">
        <f t="shared" si="10"/>
        <v>5021844.7</v>
      </c>
    </row>
    <row r="58" spans="1:14" x14ac:dyDescent="0.25">
      <c r="A58" s="188"/>
      <c r="B58" s="187"/>
      <c r="C58" s="185"/>
      <c r="D58" s="84" t="s">
        <v>31</v>
      </c>
      <c r="E58" s="65">
        <v>680811.02</v>
      </c>
      <c r="F58" s="66">
        <v>519585.27</v>
      </c>
      <c r="G58" s="66" t="e">
        <f>'Комплексный план'!#REF!+'Комплексный план'!#REF!+'Комплексный план'!#REF!+'Комплексный план'!#REF!+'Комплексный план'!#REF!</f>
        <v>#REF!</v>
      </c>
      <c r="H58" s="66" t="e">
        <f>'Комплексный план'!#REF!+'Комплексный план'!#REF!+'Комплексный план'!#REF!+'Комплексный план'!#REF!+'Комплексный план'!#REF!</f>
        <v>#REF!</v>
      </c>
      <c r="I58" s="66" t="e">
        <f>'Комплексный план'!#REF!+'Комплексный план'!#REF!+'Комплексный план'!#REF!+'Комплексный план'!#REF!+'Комплексный план'!#REF!</f>
        <v>#REF!</v>
      </c>
      <c r="J58" s="65" t="e">
        <f t="shared" si="10"/>
        <v>#REF!</v>
      </c>
    </row>
    <row r="59" spans="1:14" ht="25.5" x14ac:dyDescent="0.25">
      <c r="A59" s="188"/>
      <c r="B59" s="187"/>
      <c r="C59" s="186"/>
      <c r="D59" s="85" t="s">
        <v>32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</row>
  </sheetData>
  <mergeCells count="29">
    <mergeCell ref="C39:C43"/>
    <mergeCell ref="B39:B43"/>
    <mergeCell ref="A39:A43"/>
    <mergeCell ref="A29:A33"/>
    <mergeCell ref="B29:B33"/>
    <mergeCell ref="C29:C33"/>
    <mergeCell ref="A34:A38"/>
    <mergeCell ref="B34:B38"/>
    <mergeCell ref="C34:C38"/>
    <mergeCell ref="C55:C59"/>
    <mergeCell ref="B50:B59"/>
    <mergeCell ref="A50:A59"/>
    <mergeCell ref="A44:A48"/>
    <mergeCell ref="B44:B48"/>
    <mergeCell ref="C44:C48"/>
    <mergeCell ref="A49:J49"/>
    <mergeCell ref="C50:C54"/>
    <mergeCell ref="A28:J28"/>
    <mergeCell ref="A2:J2"/>
    <mergeCell ref="A3:J3"/>
    <mergeCell ref="A5:A6"/>
    <mergeCell ref="B5:B6"/>
    <mergeCell ref="C5:C6"/>
    <mergeCell ref="D5:J5"/>
    <mergeCell ref="A8:B27"/>
    <mergeCell ref="C23:C27"/>
    <mergeCell ref="C8:C12"/>
    <mergeCell ref="C13:C17"/>
    <mergeCell ref="C18:C22"/>
  </mergeCells>
  <pageMargins left="0.7" right="0.7" top="0.75" bottom="0.75" header="0.3" footer="0.3"/>
  <pageSetup paperSize="9" scale="5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9"/>
  <sheetViews>
    <sheetView workbookViewId="0">
      <selection activeCell="D16" sqref="D16"/>
    </sheetView>
  </sheetViews>
  <sheetFormatPr defaultRowHeight="15" x14ac:dyDescent="0.25"/>
  <cols>
    <col min="1" max="1" width="6.85546875" customWidth="1"/>
    <col min="2" max="2" width="32.42578125" customWidth="1"/>
    <col min="3" max="3" width="17" customWidth="1"/>
    <col min="4" max="4" width="22.42578125" customWidth="1"/>
    <col min="5" max="5" width="23.28515625" customWidth="1"/>
    <col min="6" max="6" width="23.5703125" customWidth="1"/>
  </cols>
  <sheetData>
    <row r="1" spans="1:6" x14ac:dyDescent="0.25">
      <c r="A1" s="69"/>
      <c r="B1" s="69"/>
      <c r="C1" s="69"/>
      <c r="D1" s="69"/>
      <c r="E1" s="69"/>
      <c r="F1" s="70" t="s">
        <v>51</v>
      </c>
    </row>
    <row r="2" spans="1:6" ht="50.25" customHeight="1" x14ac:dyDescent="0.25">
      <c r="A2" s="203" t="s">
        <v>52</v>
      </c>
      <c r="B2" s="204"/>
      <c r="C2" s="204"/>
      <c r="D2" s="204"/>
      <c r="E2" s="204"/>
      <c r="F2" s="204"/>
    </row>
    <row r="3" spans="1:6" x14ac:dyDescent="0.25">
      <c r="A3" s="205" t="s">
        <v>53</v>
      </c>
      <c r="B3" s="205" t="s">
        <v>54</v>
      </c>
      <c r="C3" s="205" t="s">
        <v>55</v>
      </c>
      <c r="D3" s="205" t="s">
        <v>56</v>
      </c>
      <c r="E3" s="205"/>
      <c r="F3" s="205"/>
    </row>
    <row r="4" spans="1:6" ht="72" customHeight="1" x14ac:dyDescent="0.25">
      <c r="A4" s="205"/>
      <c r="B4" s="205"/>
      <c r="C4" s="205"/>
      <c r="D4" s="71" t="s">
        <v>57</v>
      </c>
      <c r="E4" s="71" t="s">
        <v>58</v>
      </c>
      <c r="F4" s="71" t="s">
        <v>59</v>
      </c>
    </row>
    <row r="5" spans="1:6" ht="41.25" customHeight="1" x14ac:dyDescent="0.25">
      <c r="A5" s="72"/>
      <c r="B5" s="76" t="s">
        <v>60</v>
      </c>
      <c r="C5" s="72"/>
      <c r="D5" s="74" t="e">
        <f>D7</f>
        <v>#REF!</v>
      </c>
      <c r="E5" s="74" t="e">
        <f>E7</f>
        <v>#REF!</v>
      </c>
      <c r="F5" s="74" t="e">
        <f>F7</f>
        <v>#REF!</v>
      </c>
    </row>
    <row r="6" spans="1:6" ht="27" customHeight="1" x14ac:dyDescent="0.25">
      <c r="A6" s="72"/>
      <c r="B6" s="73" t="s">
        <v>61</v>
      </c>
      <c r="C6" s="72"/>
      <c r="D6" s="74"/>
      <c r="E6" s="75"/>
      <c r="F6" s="75"/>
    </row>
    <row r="7" spans="1:6" x14ac:dyDescent="0.25">
      <c r="A7" s="72"/>
      <c r="B7" s="76" t="s">
        <v>62</v>
      </c>
      <c r="C7" s="72"/>
      <c r="D7" s="74" t="e">
        <f>D11</f>
        <v>#REF!</v>
      </c>
      <c r="E7" s="74" t="e">
        <f>E11</f>
        <v>#REF!</v>
      </c>
      <c r="F7" s="74" t="e">
        <f>F11</f>
        <v>#REF!</v>
      </c>
    </row>
    <row r="8" spans="1:6" ht="30.75" customHeight="1" x14ac:dyDescent="0.25">
      <c r="A8" s="72"/>
      <c r="B8" s="76" t="s">
        <v>63</v>
      </c>
      <c r="C8" s="72"/>
      <c r="D8" s="74" t="s">
        <v>65</v>
      </c>
      <c r="E8" s="74" t="s">
        <v>65</v>
      </c>
      <c r="F8" s="74" t="s">
        <v>65</v>
      </c>
    </row>
    <row r="9" spans="1:6" ht="27" customHeight="1" x14ac:dyDescent="0.25">
      <c r="A9" s="72"/>
      <c r="B9" s="76" t="s">
        <v>64</v>
      </c>
      <c r="C9" s="72"/>
      <c r="D9" s="74" t="s">
        <v>65</v>
      </c>
      <c r="E9" s="74" t="s">
        <v>65</v>
      </c>
      <c r="F9" s="74" t="s">
        <v>65</v>
      </c>
    </row>
    <row r="10" spans="1:6" x14ac:dyDescent="0.25">
      <c r="A10" s="72"/>
      <c r="B10" s="200" t="s">
        <v>66</v>
      </c>
      <c r="C10" s="201"/>
      <c r="D10" s="201"/>
      <c r="E10" s="201"/>
      <c r="F10" s="202"/>
    </row>
    <row r="11" spans="1:6" ht="47.25" customHeight="1" x14ac:dyDescent="0.25">
      <c r="A11" s="72"/>
      <c r="B11" s="77" t="s">
        <v>67</v>
      </c>
      <c r="C11" s="78" t="s">
        <v>70</v>
      </c>
      <c r="D11" s="74" t="e">
        <f>D18</f>
        <v>#REF!</v>
      </c>
      <c r="E11" s="74" t="e">
        <f t="shared" ref="E11:F11" si="0">E18</f>
        <v>#REF!</v>
      </c>
      <c r="F11" s="74" t="e">
        <f t="shared" si="0"/>
        <v>#REF!</v>
      </c>
    </row>
    <row r="12" spans="1:6" ht="35.25" customHeight="1" x14ac:dyDescent="0.25">
      <c r="A12" s="72"/>
      <c r="B12" s="76" t="e">
        <f>'Комплексный план'!#REF!</f>
        <v>#REF!</v>
      </c>
      <c r="C12" s="78" t="s">
        <v>71</v>
      </c>
      <c r="D12" s="79" t="e">
        <f>'Комплексный план'!#REF!</f>
        <v>#REF!</v>
      </c>
      <c r="E12" s="80">
        <v>0</v>
      </c>
      <c r="F12" s="80">
        <v>0</v>
      </c>
    </row>
    <row r="13" spans="1:6" ht="47.25" customHeight="1" x14ac:dyDescent="0.25">
      <c r="A13" s="72"/>
      <c r="B13" s="76" t="e">
        <f>'Комплексный план'!#REF!</f>
        <v>#REF!</v>
      </c>
      <c r="C13" s="78" t="s">
        <v>72</v>
      </c>
      <c r="D13" s="80">
        <v>0</v>
      </c>
      <c r="E13" s="80" t="e">
        <f>'Комплексный план'!#REF!</f>
        <v>#REF!</v>
      </c>
      <c r="F13" s="74">
        <v>0</v>
      </c>
    </row>
    <row r="14" spans="1:6" ht="46.5" customHeight="1" x14ac:dyDescent="0.25">
      <c r="A14" s="72"/>
      <c r="B14" s="76" t="e">
        <f>'Комплексный план'!#REF!</f>
        <v>#REF!</v>
      </c>
      <c r="C14" s="78" t="s">
        <v>73</v>
      </c>
      <c r="D14" s="80">
        <v>0</v>
      </c>
      <c r="E14" s="80">
        <v>0</v>
      </c>
      <c r="F14" s="80" t="e">
        <f>'Комплексный план'!#REF!</f>
        <v>#REF!</v>
      </c>
    </row>
    <row r="15" spans="1:6" ht="30.75" customHeight="1" x14ac:dyDescent="0.25">
      <c r="A15" s="72"/>
      <c r="B15" s="76" t="str">
        <f>'Комплексный план'!A12</f>
        <v>1.1.1. Устройство тротуара вдоль ул. Набережной Газовиков</v>
      </c>
      <c r="C15" s="78" t="s">
        <v>71</v>
      </c>
      <c r="D15" s="80" t="e">
        <f>'Комплексный план'!#REF!</f>
        <v>#REF!</v>
      </c>
      <c r="E15" s="80">
        <v>0</v>
      </c>
      <c r="F15" s="80">
        <v>0</v>
      </c>
    </row>
    <row r="16" spans="1:6" ht="128.25" customHeight="1" x14ac:dyDescent="0.25">
      <c r="A16" s="72"/>
      <c r="B16" s="76" t="e">
        <f>'Комплексный план'!#REF!</f>
        <v>#REF!</v>
      </c>
      <c r="C16" s="78" t="s">
        <v>74</v>
      </c>
      <c r="D16" s="80" t="e">
        <f>'Комплексный план'!#REF!</f>
        <v>#REF!</v>
      </c>
      <c r="E16" s="80" t="e">
        <f>'Комплексный план'!#REF!</f>
        <v>#REF!</v>
      </c>
      <c r="F16" s="80" t="e">
        <f>'Комплексный план'!#REF!</f>
        <v>#REF!</v>
      </c>
    </row>
    <row r="17" spans="1:6" ht="27" customHeight="1" x14ac:dyDescent="0.25">
      <c r="A17" s="72"/>
      <c r="B17" s="76" t="s">
        <v>61</v>
      </c>
      <c r="C17" s="78"/>
      <c r="D17" s="74"/>
      <c r="E17" s="74"/>
      <c r="F17" s="75"/>
    </row>
    <row r="18" spans="1:6" ht="15" customHeight="1" x14ac:dyDescent="0.25">
      <c r="A18" s="72"/>
      <c r="B18" s="76" t="s">
        <v>62</v>
      </c>
      <c r="C18" s="81"/>
      <c r="D18" s="74" t="e">
        <f>SUM(D12:D17)</f>
        <v>#REF!</v>
      </c>
      <c r="E18" s="74" t="e">
        <f t="shared" ref="E18:F18" si="1">SUM(E12:E17)</f>
        <v>#REF!</v>
      </c>
      <c r="F18" s="74" t="e">
        <f t="shared" si="1"/>
        <v>#REF!</v>
      </c>
    </row>
    <row r="19" spans="1:6" ht="27.75" customHeight="1" x14ac:dyDescent="0.25">
      <c r="A19" s="72"/>
      <c r="B19" s="76" t="s">
        <v>64</v>
      </c>
      <c r="C19" s="81"/>
      <c r="D19" s="74" t="s">
        <v>65</v>
      </c>
      <c r="E19" s="74" t="s">
        <v>65</v>
      </c>
      <c r="F19" s="74" t="s">
        <v>65</v>
      </c>
    </row>
  </sheetData>
  <mergeCells count="6">
    <mergeCell ref="B10:F10"/>
    <mergeCell ref="A2:F2"/>
    <mergeCell ref="A3:A4"/>
    <mergeCell ref="B3:B4"/>
    <mergeCell ref="C3:C4"/>
    <mergeCell ref="D3:F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4"/>
  <sheetViews>
    <sheetView workbookViewId="0">
      <selection activeCell="C9" sqref="C9"/>
    </sheetView>
  </sheetViews>
  <sheetFormatPr defaultRowHeight="15" x14ac:dyDescent="0.25"/>
  <cols>
    <col min="2" max="2" width="15.5703125" customWidth="1"/>
    <col min="3" max="3" width="14.140625" customWidth="1"/>
    <col min="4" max="4" width="15.42578125" customWidth="1"/>
    <col min="5" max="5" width="15.7109375" customWidth="1"/>
    <col min="6" max="6" width="15.42578125" customWidth="1"/>
  </cols>
  <sheetData>
    <row r="2" spans="1:6" ht="51" x14ac:dyDescent="0.25">
      <c r="A2" s="60" t="s">
        <v>40</v>
      </c>
      <c r="B2" s="60" t="s">
        <v>41</v>
      </c>
      <c r="C2" s="60" t="s">
        <v>42</v>
      </c>
      <c r="D2" s="60" t="s">
        <v>45</v>
      </c>
      <c r="E2" s="60" t="s">
        <v>43</v>
      </c>
      <c r="F2" s="60" t="s">
        <v>44</v>
      </c>
    </row>
    <row r="3" spans="1:6" s="64" customFormat="1" x14ac:dyDescent="0.25">
      <c r="A3" s="60">
        <v>1</v>
      </c>
      <c r="B3" s="60">
        <v>2</v>
      </c>
      <c r="C3" s="60">
        <v>3</v>
      </c>
      <c r="D3" s="60">
        <v>4</v>
      </c>
      <c r="E3" s="60">
        <v>5</v>
      </c>
      <c r="F3" s="60">
        <v>6</v>
      </c>
    </row>
    <row r="4" spans="1:6" x14ac:dyDescent="0.25">
      <c r="A4" s="61">
        <v>2014</v>
      </c>
      <c r="B4" s="62">
        <v>1049000</v>
      </c>
      <c r="C4" s="62">
        <v>22075981</v>
      </c>
      <c r="D4" s="62">
        <v>300715683.47000003</v>
      </c>
      <c r="E4" s="62">
        <v>0</v>
      </c>
      <c r="F4" s="62">
        <f>B4+C4+D4+E4</f>
        <v>323840664.47000003</v>
      </c>
    </row>
    <row r="5" spans="1:6" x14ac:dyDescent="0.25">
      <c r="A5" s="61">
        <v>2015</v>
      </c>
      <c r="B5" s="62">
        <v>0</v>
      </c>
      <c r="C5" s="62">
        <v>95324851.859999999</v>
      </c>
      <c r="D5" s="62">
        <v>175267502.94999999</v>
      </c>
      <c r="E5" s="62">
        <v>0</v>
      </c>
      <c r="F5" s="62">
        <f t="shared" ref="F5:F9" si="0">B5+C5+D5+E5</f>
        <v>270592354.81</v>
      </c>
    </row>
    <row r="6" spans="1:6" x14ac:dyDescent="0.25">
      <c r="A6" s="61">
        <v>2016</v>
      </c>
      <c r="B6" s="62">
        <v>0</v>
      </c>
      <c r="C6" s="62">
        <v>7449646.4900000002</v>
      </c>
      <c r="D6" s="62">
        <v>226629438.97</v>
      </c>
      <c r="E6" s="62">
        <v>0</v>
      </c>
      <c r="F6" s="62">
        <f>B6+C6+D6+E6</f>
        <v>234079085.46000001</v>
      </c>
    </row>
    <row r="7" spans="1:6" x14ac:dyDescent="0.25">
      <c r="A7" s="61">
        <v>2017</v>
      </c>
      <c r="B7" s="62">
        <v>0</v>
      </c>
      <c r="C7" s="63">
        <f>'Таблица 3.1'!F10</f>
        <v>8840779.3100000005</v>
      </c>
      <c r="D7" s="63">
        <f>'Таблица 3.1'!F11</f>
        <v>159499001.59</v>
      </c>
      <c r="E7" s="63">
        <v>0</v>
      </c>
      <c r="F7" s="63">
        <f t="shared" si="0"/>
        <v>168339780.90000001</v>
      </c>
    </row>
    <row r="8" spans="1:6" x14ac:dyDescent="0.25">
      <c r="A8" s="61">
        <v>2018</v>
      </c>
      <c r="B8" s="62">
        <v>0</v>
      </c>
      <c r="C8" s="62" t="e">
        <f>'Таблица 3.1'!G10</f>
        <v>#REF!</v>
      </c>
      <c r="D8" s="62" t="e">
        <f>'Таблица 3.1'!G11</f>
        <v>#REF!</v>
      </c>
      <c r="E8" s="62">
        <v>0</v>
      </c>
      <c r="F8" s="62" t="e">
        <f t="shared" si="0"/>
        <v>#REF!</v>
      </c>
    </row>
    <row r="9" spans="1:6" x14ac:dyDescent="0.25">
      <c r="A9" s="61">
        <v>2019</v>
      </c>
      <c r="B9" s="62">
        <v>0</v>
      </c>
      <c r="C9" s="62">
        <f>'Таблица 3.1'!I10</f>
        <v>0</v>
      </c>
      <c r="D9" s="62" t="e">
        <f>'Таблица 3.1'!H11</f>
        <v>#REF!</v>
      </c>
      <c r="E9" s="62">
        <v>0</v>
      </c>
      <c r="F9" s="62" t="e">
        <f t="shared" si="0"/>
        <v>#REF!</v>
      </c>
    </row>
    <row r="10" spans="1:6" s="64" customFormat="1" x14ac:dyDescent="0.25">
      <c r="A10" s="61">
        <v>2020</v>
      </c>
      <c r="B10" s="62">
        <v>0</v>
      </c>
      <c r="C10" s="62">
        <v>0</v>
      </c>
      <c r="D10" s="62" t="e">
        <f>'Таблица 3.1'!I11</f>
        <v>#REF!</v>
      </c>
      <c r="E10" s="62">
        <v>0</v>
      </c>
      <c r="F10" s="62" t="e">
        <f>SUM(B10:E10)</f>
        <v>#REF!</v>
      </c>
    </row>
    <row r="11" spans="1:6" x14ac:dyDescent="0.25">
      <c r="A11" s="61" t="s">
        <v>68</v>
      </c>
      <c r="B11" s="62">
        <f>SUM(B4:B10)</f>
        <v>1049000</v>
      </c>
      <c r="C11" s="62" t="e">
        <f t="shared" ref="C11:E11" si="1">SUM(C4:C10)</f>
        <v>#REF!</v>
      </c>
      <c r="D11" s="62" t="e">
        <f t="shared" si="1"/>
        <v>#REF!</v>
      </c>
      <c r="E11" s="62">
        <f t="shared" si="1"/>
        <v>0</v>
      </c>
      <c r="F11" s="62" t="e">
        <f>SUM(F4:F10)</f>
        <v>#REF!</v>
      </c>
    </row>
    <row r="14" spans="1:6" x14ac:dyDescent="0.25">
      <c r="D14" s="58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10" sqref="A10"/>
    </sheetView>
  </sheetViews>
  <sheetFormatPr defaultColWidth="9.140625" defaultRowHeight="12.75" x14ac:dyDescent="0.2"/>
  <cols>
    <col min="1" max="1" width="37" style="108" customWidth="1"/>
    <col min="2" max="2" width="19" style="108" customWidth="1"/>
    <col min="3" max="3" width="18.42578125" style="108" customWidth="1"/>
    <col min="4" max="4" width="18.85546875" style="108" customWidth="1"/>
    <col min="5" max="5" width="39.28515625" style="108" customWidth="1"/>
    <col min="6" max="16384" width="9.140625" style="108"/>
  </cols>
  <sheetData>
    <row r="1" spans="1:5" ht="25.5" customHeight="1" x14ac:dyDescent="0.2">
      <c r="A1" s="121" t="s">
        <v>111</v>
      </c>
      <c r="B1" s="121" t="s">
        <v>118</v>
      </c>
      <c r="C1" s="121" t="s">
        <v>119</v>
      </c>
      <c r="D1" s="121" t="s">
        <v>120</v>
      </c>
      <c r="E1" s="121" t="s">
        <v>121</v>
      </c>
    </row>
    <row r="2" spans="1:5" ht="54" customHeight="1" x14ac:dyDescent="0.2">
      <c r="A2" s="109" t="s">
        <v>112</v>
      </c>
      <c r="B2" s="122">
        <v>148261278</v>
      </c>
      <c r="C2" s="122" t="e">
        <f>'Комплексный план'!#REF!</f>
        <v>#REF!</v>
      </c>
      <c r="D2" s="122" t="e">
        <f t="shared" ref="D2:D7" si="0">C2-B2</f>
        <v>#REF!</v>
      </c>
      <c r="E2" s="109" t="s">
        <v>65</v>
      </c>
    </row>
    <row r="3" spans="1:5" ht="57" customHeight="1" x14ac:dyDescent="0.2">
      <c r="A3" s="109" t="s">
        <v>113</v>
      </c>
      <c r="B3" s="122">
        <v>6000000</v>
      </c>
      <c r="C3" s="122" t="e">
        <f>'Комплексный план'!#REF!</f>
        <v>#REF!</v>
      </c>
      <c r="D3" s="122" t="e">
        <f t="shared" si="0"/>
        <v>#REF!</v>
      </c>
      <c r="E3" s="109" t="s">
        <v>114</v>
      </c>
    </row>
    <row r="4" spans="1:5" ht="18" customHeight="1" x14ac:dyDescent="0.2">
      <c r="A4" s="109" t="s">
        <v>69</v>
      </c>
      <c r="B4" s="122">
        <v>2000000</v>
      </c>
      <c r="C4" s="122" t="e">
        <f>'Комплексный план'!#REF!</f>
        <v>#REF!</v>
      </c>
      <c r="D4" s="122" t="e">
        <f t="shared" si="0"/>
        <v>#REF!</v>
      </c>
      <c r="E4" s="109" t="s">
        <v>65</v>
      </c>
    </row>
    <row r="5" spans="1:5" ht="56.25" customHeight="1" x14ac:dyDescent="0.2">
      <c r="A5" s="109" t="s">
        <v>91</v>
      </c>
      <c r="B5" s="122">
        <v>128488236</v>
      </c>
      <c r="C5" s="122" t="e">
        <f>'Комплексный план'!#REF!</f>
        <v>#REF!</v>
      </c>
      <c r="D5" s="122" t="e">
        <f t="shared" si="0"/>
        <v>#REF!</v>
      </c>
      <c r="E5" s="109"/>
    </row>
    <row r="6" spans="1:5" ht="56.25" customHeight="1" x14ac:dyDescent="0.2">
      <c r="A6" s="109" t="s">
        <v>122</v>
      </c>
      <c r="B6" s="122">
        <v>0</v>
      </c>
      <c r="C6" s="122" t="e">
        <f>'Комплексный план'!#REF!</f>
        <v>#REF!</v>
      </c>
      <c r="D6" s="122" t="e">
        <f t="shared" si="0"/>
        <v>#REF!</v>
      </c>
      <c r="E6" s="109" t="s">
        <v>115</v>
      </c>
    </row>
    <row r="7" spans="1:5" ht="41.25" customHeight="1" x14ac:dyDescent="0.2">
      <c r="A7" s="109" t="s">
        <v>123</v>
      </c>
      <c r="B7" s="122">
        <v>0</v>
      </c>
      <c r="C7" s="122" t="e">
        <f>'Комплексный план'!#REF!</f>
        <v>#REF!</v>
      </c>
      <c r="D7" s="122" t="e">
        <f t="shared" si="0"/>
        <v>#REF!</v>
      </c>
      <c r="E7" s="109" t="s">
        <v>115</v>
      </c>
    </row>
    <row r="8" spans="1:5" ht="43.5" customHeight="1" x14ac:dyDescent="0.2">
      <c r="A8" s="109" t="s">
        <v>16</v>
      </c>
      <c r="B8" s="122">
        <v>1945032</v>
      </c>
      <c r="C8" s="122" t="e">
        <f>'Комплексный план'!#REF!</f>
        <v>#REF!</v>
      </c>
      <c r="D8" s="122" t="e">
        <f t="shared" ref="D8:D10" si="1">C8-B8</f>
        <v>#REF!</v>
      </c>
      <c r="E8" s="109" t="s">
        <v>65</v>
      </c>
    </row>
    <row r="9" spans="1:5" ht="81.75" customHeight="1" x14ac:dyDescent="0.2">
      <c r="A9" s="109" t="s">
        <v>75</v>
      </c>
      <c r="B9" s="122"/>
      <c r="C9" s="122"/>
      <c r="D9" s="122">
        <f t="shared" si="1"/>
        <v>0</v>
      </c>
      <c r="E9" s="109" t="s">
        <v>115</v>
      </c>
    </row>
    <row r="10" spans="1:5" ht="67.5" customHeight="1" x14ac:dyDescent="0.2">
      <c r="A10" s="109" t="s">
        <v>85</v>
      </c>
      <c r="B10" s="122">
        <v>1150000</v>
      </c>
      <c r="C10" s="122" t="e">
        <f>'Комплексный план'!#REF!</f>
        <v>#REF!</v>
      </c>
      <c r="D10" s="122" t="e">
        <f t="shared" si="1"/>
        <v>#REF!</v>
      </c>
      <c r="E10" s="109" t="s">
        <v>116</v>
      </c>
    </row>
    <row r="11" spans="1:5" ht="13.5" customHeight="1" x14ac:dyDescent="0.2">
      <c r="A11" s="109" t="s">
        <v>117</v>
      </c>
      <c r="B11" s="110">
        <v>140888728</v>
      </c>
      <c r="C11" s="110" t="e">
        <f>'Комплексный план'!#REF!</f>
        <v>#REF!</v>
      </c>
      <c r="D11" s="110">
        <v>8291469.6500000004</v>
      </c>
      <c r="E11" s="111" t="s">
        <v>65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Комплексный план</vt:lpstr>
      <vt:lpstr>Таблица 3.1</vt:lpstr>
      <vt:lpstr>Таблица 4</vt:lpstr>
      <vt:lpstr>Объемы финансирования программы</vt:lpstr>
      <vt:lpstr>Лист1</vt:lpstr>
      <vt:lpstr>'Комплексный план'!Заголовки_для_печати</vt:lpstr>
      <vt:lpstr>'Комплексный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Канева Т.В.</dc:creator>
  <cp:lastModifiedBy>Кучумова Ирина Николаевна</cp:lastModifiedBy>
  <cp:lastPrinted>2018-05-10T08:20:15Z</cp:lastPrinted>
  <dcterms:created xsi:type="dcterms:W3CDTF">2015-09-08T06:51:00Z</dcterms:created>
  <dcterms:modified xsi:type="dcterms:W3CDTF">2018-05-16T12:15:17Z</dcterms:modified>
</cp:coreProperties>
</file>